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OneDrive\Plocha\"/>
    </mc:Choice>
  </mc:AlternateContent>
  <xr:revisionPtr revIDLastSave="0" documentId="13_ncr:1_{DB33ACB9-42E6-431A-BB59-BEBFDB1C5CAA}" xr6:coauthVersionLast="47" xr6:coauthVersionMax="47" xr10:uidLastSave="{00000000-0000-0000-0000-000000000000}"/>
  <bookViews>
    <workbookView xWindow="-108" yWindow="-108" windowWidth="23256" windowHeight="12576" activeTab="3" xr2:uid="{F29F74A2-4773-4555-959E-212331515087}"/>
  </bookViews>
  <sheets>
    <sheet name="List1" sheetId="1" r:id="rId1"/>
    <sheet name="dorost" sheetId="2" r:id="rId2"/>
    <sheet name="ženy" sheetId="3" r:id="rId3"/>
    <sheet name="List2" sheetId="6" r:id="rId4"/>
    <sheet name="muži do 35" sheetId="4" r:id="rId5"/>
    <sheet name="muži nad 35" sheetId="5" r:id="rId6"/>
  </sheets>
  <calcPr calcId="191029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6" l="1"/>
  <c r="D6" i="6"/>
  <c r="D7" i="6"/>
  <c r="D8" i="6"/>
  <c r="D4" i="6"/>
  <c r="D3" i="6"/>
  <c r="H13" i="6"/>
  <c r="H14" i="6"/>
  <c r="H15" i="6"/>
  <c r="H11" i="6"/>
  <c r="H12" i="6"/>
  <c r="D13" i="6"/>
  <c r="D14" i="6"/>
  <c r="D15" i="6"/>
  <c r="D12" i="6"/>
  <c r="D11" i="6"/>
  <c r="H5" i="6"/>
  <c r="H4" i="6"/>
  <c r="H3" i="6"/>
  <c r="D5" i="2"/>
  <c r="D3" i="2"/>
  <c r="D6" i="2"/>
  <c r="D2" i="2"/>
  <c r="D4" i="2"/>
  <c r="D2" i="3"/>
  <c r="D4" i="3"/>
  <c r="D3" i="3"/>
  <c r="D2" i="5"/>
  <c r="D5" i="5"/>
  <c r="D3" i="5"/>
  <c r="D4" i="5"/>
  <c r="D6" i="5"/>
  <c r="D5" i="4"/>
  <c r="D3" i="4"/>
  <c r="D2" i="4"/>
  <c r="D7" i="4"/>
  <c r="D4" i="4"/>
  <c r="D6" i="4"/>
  <c r="G38" i="1"/>
  <c r="G34" i="1"/>
  <c r="G35" i="1"/>
  <c r="G36" i="1"/>
  <c r="G37" i="1"/>
  <c r="G33" i="1"/>
  <c r="G32" i="1"/>
  <c r="G1" i="1"/>
  <c r="E33" i="1" s="1"/>
  <c r="E19" i="1" l="1"/>
  <c r="E18" i="1"/>
  <c r="E20" i="1"/>
  <c r="G20" i="1" s="1"/>
  <c r="E25" i="1"/>
  <c r="G25" i="1" s="1"/>
  <c r="E35" i="1"/>
  <c r="E13" i="1"/>
  <c r="G13" i="1" s="1"/>
  <c r="E46" i="1"/>
  <c r="E40" i="1"/>
  <c r="G40" i="1" s="1"/>
  <c r="E24" i="1"/>
  <c r="G24" i="1" s="1"/>
  <c r="G19" i="1"/>
  <c r="E29" i="1"/>
  <c r="G29" i="1" s="1"/>
  <c r="E50" i="1"/>
  <c r="E26" i="1"/>
  <c r="G26" i="1" s="1"/>
  <c r="E27" i="1"/>
  <c r="G27" i="1" s="1"/>
  <c r="G31" i="1"/>
  <c r="E48" i="1"/>
  <c r="E12" i="1"/>
  <c r="G12" i="1" s="1"/>
  <c r="E15" i="1"/>
  <c r="G15" i="1" s="1"/>
  <c r="E44" i="1"/>
  <c r="G44" i="1" s="1"/>
  <c r="E23" i="1"/>
  <c r="G23" i="1" s="1"/>
  <c r="E7" i="1"/>
  <c r="G7" i="1" s="1"/>
  <c r="E42" i="1"/>
  <c r="G42" i="1" s="1"/>
  <c r="E36" i="1"/>
  <c r="G6" i="1"/>
  <c r="E4" i="1"/>
  <c r="G4" i="1" s="1"/>
  <c r="E32" i="1"/>
  <c r="G18" i="1"/>
  <c r="E21" i="1"/>
  <c r="G21" i="1" s="1"/>
  <c r="E2" i="1"/>
  <c r="G2" i="1" s="1"/>
  <c r="E49" i="1"/>
  <c r="E41" i="1"/>
  <c r="G41" i="1" s="1"/>
  <c r="E16" i="1"/>
  <c r="G16" i="1" s="1"/>
  <c r="E11" i="1"/>
  <c r="G11" i="1" s="1"/>
  <c r="E9" i="1"/>
  <c r="G9" i="1" s="1"/>
  <c r="E5" i="1"/>
  <c r="G5" i="1" s="1"/>
  <c r="E47" i="1"/>
  <c r="E39" i="1"/>
  <c r="G39" i="1" s="1"/>
  <c r="E10" i="1"/>
  <c r="G10" i="1" s="1"/>
  <c r="E14" i="1"/>
  <c r="G14" i="1" s="1"/>
  <c r="E34" i="1"/>
  <c r="E45" i="1"/>
  <c r="E38" i="1"/>
  <c r="E30" i="1"/>
  <c r="G30" i="1" s="1"/>
  <c r="E22" i="1"/>
  <c r="G22" i="1" s="1"/>
  <c r="E8" i="1"/>
  <c r="G8" i="1" s="1"/>
  <c r="E3" i="1"/>
  <c r="G3" i="1" s="1"/>
  <c r="E51" i="1"/>
  <c r="E43" i="1"/>
  <c r="G43" i="1" s="1"/>
  <c r="E17" i="1"/>
  <c r="G17" i="1" s="1"/>
  <c r="E37" i="1"/>
  <c r="E28" i="1"/>
  <c r="G28" i="1" s="1"/>
</calcChain>
</file>

<file path=xl/sharedStrings.xml><?xml version="1.0" encoding="utf-8"?>
<sst xmlns="http://schemas.openxmlformats.org/spreadsheetml/2006/main" count="187" uniqueCount="64">
  <si>
    <t>sbor</t>
  </si>
  <si>
    <t>jméno</t>
  </si>
  <si>
    <t>ročník</t>
  </si>
  <si>
    <t>Michal Skřivánek</t>
  </si>
  <si>
    <t>SDH Rohatec</t>
  </si>
  <si>
    <t>věk</t>
  </si>
  <si>
    <t>pohlaví</t>
  </si>
  <si>
    <t>ž</t>
  </si>
  <si>
    <t>Ondřej Zábrš</t>
  </si>
  <si>
    <t>HS Rosice</t>
  </si>
  <si>
    <t>Tomáš Čapka</t>
  </si>
  <si>
    <t>SDH Sokolnice</t>
  </si>
  <si>
    <t>Petr Slouka</t>
  </si>
  <si>
    <t>SDH Dražovice</t>
  </si>
  <si>
    <t>Kristýna Kachlíková</t>
  </si>
  <si>
    <t>čas</t>
  </si>
  <si>
    <t>pořadí</t>
  </si>
  <si>
    <t>ŽENY</t>
  </si>
  <si>
    <t>DOROST</t>
  </si>
  <si>
    <t>NAD 35</t>
  </si>
  <si>
    <t>SDH Veverská Bítýška</t>
  </si>
  <si>
    <t>Zuzana Sulková</t>
  </si>
  <si>
    <t>SDH Brno- Slatina</t>
  </si>
  <si>
    <t>Tomáš Dolníček</t>
  </si>
  <si>
    <t>Matěj Masár</t>
  </si>
  <si>
    <t>Martin Kvasnica</t>
  </si>
  <si>
    <t>Simona Čapková</t>
  </si>
  <si>
    <t>č.</t>
  </si>
  <si>
    <t>Popisky řádků</t>
  </si>
  <si>
    <t>Celkový součet</t>
  </si>
  <si>
    <t>ženy</t>
  </si>
  <si>
    <t>nad 35</t>
  </si>
  <si>
    <t>dorost</t>
  </si>
  <si>
    <t>do 35</t>
  </si>
  <si>
    <t>HS Mělčany</t>
  </si>
  <si>
    <t>Pavel Vejvoda</t>
  </si>
  <si>
    <t>Vít Dobrovolný</t>
  </si>
  <si>
    <t>Ondřej Rybníkář</t>
  </si>
  <si>
    <t>HS Újezd u Rosic</t>
  </si>
  <si>
    <t>SDH Blanice pod Svatým Antonínkem</t>
  </si>
  <si>
    <t>HS Zastávka</t>
  </si>
  <si>
    <t>Martin Klusák</t>
  </si>
  <si>
    <t>Jiří Kraus</t>
  </si>
  <si>
    <t>Tomáš Černý</t>
  </si>
  <si>
    <t>Hana Doležalová</t>
  </si>
  <si>
    <t>SDH Velké Němčice</t>
  </si>
  <si>
    <t>Nikol Endlicherová</t>
  </si>
  <si>
    <t>SDH Kostelany</t>
  </si>
  <si>
    <t>SDH Kostelany/BOZPO, sro</t>
  </si>
  <si>
    <t>Vladimír Šramka</t>
  </si>
  <si>
    <t>DHZ Spíšské Bystré</t>
  </si>
  <si>
    <t>Jakub Šifra</t>
  </si>
  <si>
    <t>OZ Polomka</t>
  </si>
  <si>
    <t>Maroš Bošela</t>
  </si>
  <si>
    <t>Gregor Ilošvaj</t>
  </si>
  <si>
    <t>DHZ Kanianka</t>
  </si>
  <si>
    <t>Anton Švorc</t>
  </si>
  <si>
    <t>03.09.2021</t>
  </si>
  <si>
    <t>Václav Fišer</t>
  </si>
  <si>
    <t>Michal Kružlic</t>
  </si>
  <si>
    <t>Jan Soukal</t>
  </si>
  <si>
    <t>Petr Čandrla</t>
  </si>
  <si>
    <t>Jméno a příjmení</t>
  </si>
  <si>
    <t>DO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</si>
</sst>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4"/>
      <color rgb="FF22222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4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Fill="1"/>
    <xf numFmtId="0" fontId="0" fillId="0" borderId="4" xfId="0" applyFill="1" applyBorder="1"/>
    <xf numFmtId="0" fontId="0" fillId="0" borderId="7" xfId="0" applyFill="1" applyBorder="1"/>
    <xf numFmtId="0" fontId="0" fillId="2" borderId="5" xfId="0" applyFont="1" applyFill="1" applyBorder="1"/>
    <xf numFmtId="14" fontId="0" fillId="2" borderId="5" xfId="0" applyNumberFormat="1" applyFont="1" applyFill="1" applyBorder="1"/>
    <xf numFmtId="2" fontId="0" fillId="2" borderId="5" xfId="0" applyNumberFormat="1" applyFont="1" applyFill="1" applyBorder="1"/>
    <xf numFmtId="0" fontId="0" fillId="2" borderId="6" xfId="0" applyFont="1" applyFill="1" applyBorder="1"/>
    <xf numFmtId="0" fontId="0" fillId="0" borderId="5" xfId="0" applyFont="1" applyFill="1" applyBorder="1"/>
    <xf numFmtId="14" fontId="0" fillId="0" borderId="5" xfId="0" applyNumberFormat="1" applyFont="1" applyFill="1" applyBorder="1"/>
    <xf numFmtId="2" fontId="0" fillId="0" borderId="5" xfId="0" applyNumberFormat="1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2" fontId="0" fillId="0" borderId="8" xfId="0" applyNumberFormat="1" applyFont="1" applyFill="1" applyBorder="1"/>
    <xf numFmtId="0" fontId="0" fillId="0" borderId="9" xfId="0" applyFont="1" applyFill="1" applyBorder="1"/>
    <xf numFmtId="0" fontId="1" fillId="2" borderId="5" xfId="0" applyFont="1" applyFill="1" applyBorder="1"/>
    <xf numFmtId="0" fontId="1" fillId="0" borderId="5" xfId="0" applyFont="1" applyFill="1" applyBorder="1"/>
    <xf numFmtId="14" fontId="0" fillId="0" borderId="3" xfId="0" applyNumberFormat="1" applyFill="1" applyBorder="1"/>
    <xf numFmtId="0" fontId="0" fillId="3" borderId="0" xfId="0" applyFill="1"/>
    <xf numFmtId="0" fontId="2" fillId="2" borderId="4" xfId="0" applyFont="1" applyFill="1" applyBorder="1"/>
    <xf numFmtId="0" fontId="2" fillId="0" borderId="6" xfId="0" applyFont="1" applyBorder="1"/>
    <xf numFmtId="0" fontId="2" fillId="0" borderId="4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6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6" xfId="0" applyFont="1" applyFill="1" applyBorder="1"/>
    <xf numFmtId="0" fontId="3" fillId="2" borderId="9" xfId="0" applyFont="1" applyFill="1" applyBorder="1"/>
    <xf numFmtId="0" fontId="2" fillId="0" borderId="1" xfId="0" applyFont="1" applyBorder="1" applyAlignment="1">
      <alignment horizontal="center"/>
    </xf>
    <xf numFmtId="0" fontId="2" fillId="2" borderId="9" xfId="0" applyFont="1" applyFill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4" fontId="3" fillId="2" borderId="5" xfId="0" applyNumberFormat="1" applyFont="1" applyFill="1" applyBorder="1"/>
    <xf numFmtId="164" fontId="2" fillId="0" borderId="5" xfId="0" applyNumberFormat="1" applyFont="1" applyBorder="1"/>
    <xf numFmtId="164" fontId="2" fillId="2" borderId="5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4" xfId="0" applyFont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0" xfId="0" applyFont="1" applyFill="1" applyBorder="1"/>
    <xf numFmtId="0" fontId="0" fillId="0" borderId="0" xfId="0" applyFill="1" applyBorder="1"/>
    <xf numFmtId="0" fontId="2" fillId="0" borderId="4" xfId="0" applyFont="1" applyFill="1" applyBorder="1" applyAlignment="1">
      <alignment horizontal="left"/>
    </xf>
    <xf numFmtId="164" fontId="2" fillId="0" borderId="5" xfId="0" applyNumberFormat="1" applyFont="1" applyFill="1" applyBorder="1"/>
    <xf numFmtId="0" fontId="2" fillId="2" borderId="7" xfId="0" applyFont="1" applyFill="1" applyBorder="1" applyAlignment="1">
      <alignment horizontal="left"/>
    </xf>
    <xf numFmtId="164" fontId="2" fillId="2" borderId="8" xfId="0" applyNumberFormat="1" applyFont="1" applyFill="1" applyBorder="1"/>
    <xf numFmtId="164" fontId="3" fillId="0" borderId="5" xfId="0" applyNumberFormat="1" applyFont="1" applyFill="1" applyBorder="1"/>
    <xf numFmtId="0" fontId="3" fillId="0" borderId="6" xfId="0" applyFont="1" applyFill="1" applyBorder="1"/>
    <xf numFmtId="0" fontId="3" fillId="0" borderId="9" xfId="0" applyFont="1" applyFill="1" applyBorder="1"/>
    <xf numFmtId="0" fontId="2" fillId="0" borderId="7" xfId="0" applyFont="1" applyFill="1" applyBorder="1" applyAlignment="1">
      <alignment horizontal="left"/>
    </xf>
    <xf numFmtId="164" fontId="3" fillId="0" borderId="8" xfId="0" applyNumberFormat="1" applyFont="1" applyFill="1" applyBorder="1"/>
    <xf numFmtId="0" fontId="2" fillId="0" borderId="10" xfId="0" applyFont="1" applyFill="1" applyBorder="1" applyAlignment="1">
      <alignment horizontal="left"/>
    </xf>
    <xf numFmtId="164" fontId="3" fillId="0" borderId="10" xfId="0" applyNumberFormat="1" applyFont="1" applyFill="1" applyBorder="1"/>
    <xf numFmtId="0" fontId="3" fillId="0" borderId="10" xfId="0" applyFont="1" applyFill="1" applyBorder="1"/>
    <xf numFmtId="0" fontId="2" fillId="0" borderId="0" xfId="0" applyFont="1" applyFill="1" applyBorder="1" applyAlignment="1">
      <alignment horizontal="left"/>
    </xf>
    <xf numFmtId="164" fontId="3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 applyAlignment="1">
      <alignment horizontal="left"/>
    </xf>
    <xf numFmtId="164" fontId="3" fillId="2" borderId="8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/>
    <xf numFmtId="164" fontId="2" fillId="0" borderId="10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 Klusák" refreshedDate="44442.784191782404" createdVersion="7" refreshedVersion="7" minRefreshableVersion="3" recordCount="50" xr:uid="{4FA82E57-FA6B-48DB-B3DE-EF055E27FB6C}">
  <cacheSource type="worksheet">
    <worksheetSource ref="A1:G51" sheet="List1"/>
  </cacheSource>
  <cacheFields count="7">
    <cacheField name="č." numFmtId="0">
      <sharedItems containsSemiMixedTypes="0" containsString="0" containsNumber="1" containsInteger="1" minValue="1" maxValue="50"/>
    </cacheField>
    <cacheField name="sbor" numFmtId="0">
      <sharedItems containsBlank="1" count="17">
        <s v="SDH Rohatec"/>
        <s v="SDH Veverská Bítýška"/>
        <s v="SDH Sokolnice"/>
        <s v="SDH Brno- Slatina"/>
        <s v="SDH Dražovice"/>
        <s v="HS Rosice"/>
        <s v="HS Mělčany"/>
        <s v="HS Újezd u Rosic"/>
        <s v="SDH Blanice pod Svatým Antonínkem"/>
        <s v="HS Zastávka"/>
        <s v="SDH Velké Němčice"/>
        <s v="SDH Kostelany"/>
        <s v="SDH Kostelany/BOZPO, sro"/>
        <s v="DHZ Spíšské Bystré"/>
        <s v="OZ Polomka"/>
        <s v="DHZ Kanianka"/>
        <m/>
      </sharedItems>
    </cacheField>
    <cacheField name="jméno" numFmtId="0">
      <sharedItems containsBlank="1" count="24">
        <s v="Michal Skřivánek"/>
        <s v="Zuzana Sulková"/>
        <s v="Petr Slouka"/>
        <s v="Ondřej Zábrš"/>
        <s v="Kristýna Kachlíková"/>
        <s v="Tomáš Dolníček"/>
        <s v="Matěj Masár"/>
        <s v="Martin Kvasnica"/>
        <s v="Simona Čapková"/>
        <s v="Tomáš Čapka"/>
        <s v="Pavel Vejvoda"/>
        <s v="Vít Dobrovolný"/>
        <s v="Ondřej Rybníkář"/>
        <s v="Martin Klusák"/>
        <s v="Jiří Kraus"/>
        <s v="Tomáš Černý"/>
        <s v="Hana Doležalová"/>
        <s v="Nikol Endlicherová"/>
        <s v="Vladimír Šramka"/>
        <s v="Jakub Šifra"/>
        <s v="Maroš Bošela"/>
        <s v="Gregor Ilošvaj"/>
        <s v="Anton Švorc"/>
        <m/>
      </sharedItems>
    </cacheField>
    <cacheField name="ročník" numFmtId="0">
      <sharedItems containsNonDate="0" containsDate="1" containsString="0" containsBlank="1" minDate="1975-11-15T00:00:00" maxDate="2005-11-13T00:00:00"/>
    </cacheField>
    <cacheField name="věk" numFmtId="2">
      <sharedItems containsSemiMixedTypes="0" containsString="0" containsNumber="1" minValue="15.819178082191781" maxValue="121.75890410958904"/>
    </cacheField>
    <cacheField name="pohlaví" numFmtId="0">
      <sharedItems containsBlank="1" count="2">
        <m/>
        <s v="ž"/>
      </sharedItems>
    </cacheField>
    <cacheField name="03.09.2021" numFmtId="0">
      <sharedItems containsBlank="1" count="5">
        <s v="do 35"/>
        <s v="ženy"/>
        <s v="nad 35"/>
        <s v="doros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 Klusák" refreshedDate="44442.784192361112" createdVersion="7" refreshedVersion="7" minRefreshableVersion="3" recordCount="45" xr:uid="{07847BD2-9700-428C-B2B5-5A01576AB10F}">
  <cacheSource type="worksheet">
    <worksheetSource ref="A1:G46" sheet="List1"/>
  </cacheSource>
  <cacheFields count="7">
    <cacheField name="č." numFmtId="0">
      <sharedItems containsSemiMixedTypes="0" containsString="0" containsNumber="1" containsInteger="1" minValue="1" maxValue="45"/>
    </cacheField>
    <cacheField name="sbor" numFmtId="0">
      <sharedItems containsBlank="1" count="17">
        <s v="SDH Rohatec"/>
        <s v="SDH Veverská Bítýška"/>
        <s v="SDH Sokolnice"/>
        <s v="SDH Brno- Slatina"/>
        <s v="SDH Dražovice"/>
        <s v="HS Rosice"/>
        <s v="HS Mělčany"/>
        <s v="HS Újezd u Rosic"/>
        <s v="SDH Blanice pod Svatým Antonínkem"/>
        <s v="HS Zastávka"/>
        <s v="SDH Velké Němčice"/>
        <s v="SDH Kostelany"/>
        <s v="SDH Kostelany/BOZPO, sro"/>
        <s v="DHZ Spíšské Bystré"/>
        <s v="OZ Polomka"/>
        <s v="DHZ Kanianka"/>
        <m/>
      </sharedItems>
    </cacheField>
    <cacheField name="jméno" numFmtId="0">
      <sharedItems containsBlank="1" count="24">
        <s v="Michal Skřivánek"/>
        <s v="Zuzana Sulková"/>
        <s v="Petr Slouka"/>
        <s v="Ondřej Zábrš"/>
        <s v="Kristýna Kachlíková"/>
        <s v="Tomáš Dolníček"/>
        <s v="Matěj Masár"/>
        <s v="Martin Kvasnica"/>
        <s v="Simona Čapková"/>
        <s v="Tomáš Čapka"/>
        <s v="Pavel Vejvoda"/>
        <s v="Vít Dobrovolný"/>
        <s v="Ondřej Rybníkář"/>
        <s v="Martin Klusák"/>
        <s v="Jiří Kraus"/>
        <s v="Tomáš Černý"/>
        <s v="Hana Doležalová"/>
        <s v="Nikol Endlicherová"/>
        <s v="Vladimír Šramka"/>
        <s v="Jakub Šifra"/>
        <s v="Maroš Bošela"/>
        <s v="Gregor Ilošvaj"/>
        <s v="Anton Švorc"/>
        <m/>
      </sharedItems>
    </cacheField>
    <cacheField name="ročník" numFmtId="0">
      <sharedItems containsNonDate="0" containsDate="1" containsString="0" containsBlank="1" minDate="1975-11-15T00:00:00" maxDate="2005-11-13T00:00:00"/>
    </cacheField>
    <cacheField name="věk" numFmtId="2">
      <sharedItems containsSemiMixedTypes="0" containsString="0" containsNumber="1" minValue="15.819178082191781" maxValue="121.75890410958904"/>
    </cacheField>
    <cacheField name="pohlaví" numFmtId="0">
      <sharedItems containsBlank="1"/>
    </cacheField>
    <cacheField name="03.09.2021" numFmtId="0">
      <sharedItems containsBlank="1" count="5">
        <s v="do 35"/>
        <s v="ženy"/>
        <s v="nad 35"/>
        <s v="doros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n v="1"/>
    <x v="0"/>
    <x v="0"/>
    <d v="1992-07-15T00:00:00"/>
    <n v="29.156164383561645"/>
    <x v="0"/>
    <x v="0"/>
  </r>
  <r>
    <n v="2"/>
    <x v="1"/>
    <x v="1"/>
    <m/>
    <n v="121.75890410958904"/>
    <x v="1"/>
    <x v="1"/>
  </r>
  <r>
    <n v="3"/>
    <x v="2"/>
    <x v="2"/>
    <d v="1975-11-15T00:00:00"/>
    <n v="45.832876712328769"/>
    <x v="0"/>
    <x v="2"/>
  </r>
  <r>
    <n v="4"/>
    <x v="3"/>
    <x v="3"/>
    <d v="2003-10-05T00:00:00"/>
    <n v="17.926027397260274"/>
    <x v="0"/>
    <x v="3"/>
  </r>
  <r>
    <n v="5"/>
    <x v="4"/>
    <x v="4"/>
    <m/>
    <n v="29"/>
    <x v="1"/>
    <x v="1"/>
  </r>
  <r>
    <n v="6"/>
    <x v="5"/>
    <x v="5"/>
    <d v="2005-11-12T00:00:00"/>
    <n v="15.819178082191781"/>
    <x v="0"/>
    <x v="3"/>
  </r>
  <r>
    <n v="7"/>
    <x v="5"/>
    <x v="6"/>
    <d v="2005-11-08T00:00:00"/>
    <n v="15.830136986301369"/>
    <x v="0"/>
    <x v="3"/>
  </r>
  <r>
    <n v="8"/>
    <x v="5"/>
    <x v="7"/>
    <d v="1976-11-26T00:00:00"/>
    <n v="44.8"/>
    <x v="0"/>
    <x v="2"/>
  </r>
  <r>
    <n v="9"/>
    <x v="5"/>
    <x v="8"/>
    <d v="2002-03-05T00:00:00"/>
    <n v="19.512328767123286"/>
    <x v="1"/>
    <x v="1"/>
  </r>
  <r>
    <n v="10"/>
    <x v="5"/>
    <x v="9"/>
    <d v="2005-05-01T00:00:00"/>
    <n v="16.353424657534248"/>
    <x v="0"/>
    <x v="3"/>
  </r>
  <r>
    <n v="11"/>
    <x v="6"/>
    <x v="10"/>
    <d v="1986-03-06T00:00:00"/>
    <n v="35.520547945205479"/>
    <x v="0"/>
    <x v="2"/>
  </r>
  <r>
    <n v="12"/>
    <x v="7"/>
    <x v="11"/>
    <d v="2003-09-12T00:00:00"/>
    <n v="17.989041095890411"/>
    <x v="0"/>
    <x v="3"/>
  </r>
  <r>
    <n v="13"/>
    <x v="8"/>
    <x v="12"/>
    <d v="1998-11-02T00:00:00"/>
    <n v="22.852054794520548"/>
    <x v="0"/>
    <x v="0"/>
  </r>
  <r>
    <n v="14"/>
    <x v="9"/>
    <x v="13"/>
    <d v="1987-03-29T00:00:00"/>
    <n v="34.457534246575342"/>
    <x v="0"/>
    <x v="0"/>
  </r>
  <r>
    <n v="15"/>
    <x v="9"/>
    <x v="14"/>
    <d v="1988-11-17T00:00:00"/>
    <n v="32.816438356164383"/>
    <x v="0"/>
    <x v="0"/>
  </r>
  <r>
    <n v="16"/>
    <x v="9"/>
    <x v="15"/>
    <d v="1989-12-05T00:00:00"/>
    <n v="31.767123287671232"/>
    <x v="0"/>
    <x v="0"/>
  </r>
  <r>
    <n v="17"/>
    <x v="10"/>
    <x v="16"/>
    <d v="1981-01-01T00:00:00"/>
    <n v="40.698630136986303"/>
    <x v="1"/>
    <x v="1"/>
  </r>
  <r>
    <n v="18"/>
    <x v="11"/>
    <x v="17"/>
    <d v="1993-06-16T00:00:00"/>
    <n v="28.235616438356164"/>
    <x v="1"/>
    <x v="1"/>
  </r>
  <r>
    <n v="19"/>
    <x v="12"/>
    <x v="18"/>
    <d v="1993-01-06T00:00:00"/>
    <n v="28.676712328767124"/>
    <x v="0"/>
    <x v="0"/>
  </r>
  <r>
    <n v="20"/>
    <x v="13"/>
    <x v="19"/>
    <d v="1999-05-16T00:00:00"/>
    <n v="22.317808219178083"/>
    <x v="0"/>
    <x v="0"/>
  </r>
  <r>
    <n v="21"/>
    <x v="14"/>
    <x v="20"/>
    <d v="2000-09-03T00:00:00"/>
    <n v="21.013698630136986"/>
    <x v="0"/>
    <x v="0"/>
  </r>
  <r>
    <n v="22"/>
    <x v="13"/>
    <x v="21"/>
    <d v="1996-11-06T00:00:00"/>
    <n v="24.841095890410958"/>
    <x v="0"/>
    <x v="0"/>
  </r>
  <r>
    <n v="23"/>
    <x v="15"/>
    <x v="22"/>
    <d v="1991-06-27T00:00:00"/>
    <n v="30.208219178082192"/>
    <x v="0"/>
    <x v="0"/>
  </r>
  <r>
    <n v="24"/>
    <x v="16"/>
    <x v="23"/>
    <m/>
    <n v="121.75890410958904"/>
    <x v="0"/>
    <x v="2"/>
  </r>
  <r>
    <n v="25"/>
    <x v="16"/>
    <x v="23"/>
    <m/>
    <n v="121.75890410958904"/>
    <x v="0"/>
    <x v="2"/>
  </r>
  <r>
    <n v="26"/>
    <x v="16"/>
    <x v="23"/>
    <m/>
    <n v="121.75890410958904"/>
    <x v="0"/>
    <x v="2"/>
  </r>
  <r>
    <n v="27"/>
    <x v="16"/>
    <x v="23"/>
    <m/>
    <n v="121.75890410958904"/>
    <x v="0"/>
    <x v="2"/>
  </r>
  <r>
    <n v="28"/>
    <x v="16"/>
    <x v="23"/>
    <m/>
    <n v="121.75890410958904"/>
    <x v="0"/>
    <x v="2"/>
  </r>
  <r>
    <n v="29"/>
    <x v="16"/>
    <x v="23"/>
    <m/>
    <n v="121.75890410958904"/>
    <x v="0"/>
    <x v="2"/>
  </r>
  <r>
    <n v="30"/>
    <x v="16"/>
    <x v="23"/>
    <m/>
    <n v="38"/>
    <x v="0"/>
    <x v="2"/>
  </r>
  <r>
    <n v="31"/>
    <x v="16"/>
    <x v="23"/>
    <m/>
    <n v="121.75890410958904"/>
    <x v="1"/>
    <x v="1"/>
  </r>
  <r>
    <n v="32"/>
    <x v="16"/>
    <x v="23"/>
    <m/>
    <n v="121.75890410958904"/>
    <x v="1"/>
    <x v="1"/>
  </r>
  <r>
    <n v="33"/>
    <x v="16"/>
    <x v="23"/>
    <m/>
    <n v="121.75890410958904"/>
    <x v="1"/>
    <x v="1"/>
  </r>
  <r>
    <n v="34"/>
    <x v="16"/>
    <x v="23"/>
    <m/>
    <n v="121.75890410958904"/>
    <x v="1"/>
    <x v="1"/>
  </r>
  <r>
    <n v="35"/>
    <x v="16"/>
    <x v="23"/>
    <m/>
    <n v="121.75890410958904"/>
    <x v="1"/>
    <x v="1"/>
  </r>
  <r>
    <n v="36"/>
    <x v="16"/>
    <x v="23"/>
    <m/>
    <n v="121.75890410958904"/>
    <x v="1"/>
    <x v="1"/>
  </r>
  <r>
    <n v="37"/>
    <x v="16"/>
    <x v="23"/>
    <m/>
    <n v="121.75890410958904"/>
    <x v="1"/>
    <x v="1"/>
  </r>
  <r>
    <n v="38"/>
    <x v="16"/>
    <x v="23"/>
    <m/>
    <n v="121.75890410958904"/>
    <x v="1"/>
    <x v="1"/>
  </r>
  <r>
    <n v="39"/>
    <x v="16"/>
    <x v="23"/>
    <m/>
    <n v="121.75890410958904"/>
    <x v="0"/>
    <x v="2"/>
  </r>
  <r>
    <n v="40"/>
    <x v="16"/>
    <x v="23"/>
    <m/>
    <n v="121.75890410958904"/>
    <x v="0"/>
    <x v="2"/>
  </r>
  <r>
    <n v="41"/>
    <x v="16"/>
    <x v="23"/>
    <m/>
    <n v="121.75890410958904"/>
    <x v="0"/>
    <x v="2"/>
  </r>
  <r>
    <n v="42"/>
    <x v="16"/>
    <x v="23"/>
    <m/>
    <n v="121.75890410958904"/>
    <x v="0"/>
    <x v="2"/>
  </r>
  <r>
    <n v="43"/>
    <x v="16"/>
    <x v="23"/>
    <m/>
    <n v="121.75890410958904"/>
    <x v="0"/>
    <x v="2"/>
  </r>
  <r>
    <n v="44"/>
    <x v="16"/>
    <x v="23"/>
    <m/>
    <n v="121.75890410958904"/>
    <x v="0"/>
    <x v="4"/>
  </r>
  <r>
    <n v="45"/>
    <x v="16"/>
    <x v="23"/>
    <m/>
    <n v="121.75890410958904"/>
    <x v="0"/>
    <x v="4"/>
  </r>
  <r>
    <n v="46"/>
    <x v="16"/>
    <x v="23"/>
    <m/>
    <n v="121.75890410958904"/>
    <x v="0"/>
    <x v="4"/>
  </r>
  <r>
    <n v="47"/>
    <x v="16"/>
    <x v="23"/>
    <m/>
    <n v="121.75890410958904"/>
    <x v="0"/>
    <x v="4"/>
  </r>
  <r>
    <n v="48"/>
    <x v="16"/>
    <x v="23"/>
    <m/>
    <n v="121.75890410958904"/>
    <x v="0"/>
    <x v="4"/>
  </r>
  <r>
    <n v="49"/>
    <x v="16"/>
    <x v="23"/>
    <m/>
    <n v="121.75890410958904"/>
    <x v="0"/>
    <x v="4"/>
  </r>
  <r>
    <n v="50"/>
    <x v="16"/>
    <x v="23"/>
    <m/>
    <n v="121.75890410958904"/>
    <x v="0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n v="1"/>
    <x v="0"/>
    <x v="0"/>
    <d v="1992-07-15T00:00:00"/>
    <n v="29.156164383561645"/>
    <m/>
    <x v="0"/>
  </r>
  <r>
    <n v="2"/>
    <x v="1"/>
    <x v="1"/>
    <m/>
    <n v="121.75890410958904"/>
    <s v="ž"/>
    <x v="1"/>
  </r>
  <r>
    <n v="3"/>
    <x v="2"/>
    <x v="2"/>
    <d v="1975-11-15T00:00:00"/>
    <n v="45.832876712328769"/>
    <m/>
    <x v="2"/>
  </r>
  <r>
    <n v="4"/>
    <x v="3"/>
    <x v="3"/>
    <d v="2003-10-05T00:00:00"/>
    <n v="17.926027397260274"/>
    <m/>
    <x v="3"/>
  </r>
  <r>
    <n v="5"/>
    <x v="4"/>
    <x v="4"/>
    <m/>
    <n v="29"/>
    <s v="ž"/>
    <x v="1"/>
  </r>
  <r>
    <n v="6"/>
    <x v="5"/>
    <x v="5"/>
    <d v="2005-11-12T00:00:00"/>
    <n v="15.819178082191781"/>
    <m/>
    <x v="3"/>
  </r>
  <r>
    <n v="7"/>
    <x v="5"/>
    <x v="6"/>
    <d v="2005-11-08T00:00:00"/>
    <n v="15.830136986301369"/>
    <m/>
    <x v="3"/>
  </r>
  <r>
    <n v="8"/>
    <x v="5"/>
    <x v="7"/>
    <d v="1976-11-26T00:00:00"/>
    <n v="44.8"/>
    <m/>
    <x v="2"/>
  </r>
  <r>
    <n v="9"/>
    <x v="5"/>
    <x v="8"/>
    <d v="2002-03-05T00:00:00"/>
    <n v="19.512328767123286"/>
    <s v="ž"/>
    <x v="1"/>
  </r>
  <r>
    <n v="10"/>
    <x v="5"/>
    <x v="9"/>
    <d v="2005-05-01T00:00:00"/>
    <n v="16.353424657534248"/>
    <m/>
    <x v="3"/>
  </r>
  <r>
    <n v="11"/>
    <x v="6"/>
    <x v="10"/>
    <d v="1986-03-06T00:00:00"/>
    <n v="35.520547945205479"/>
    <m/>
    <x v="2"/>
  </r>
  <r>
    <n v="12"/>
    <x v="7"/>
    <x v="11"/>
    <d v="2003-09-12T00:00:00"/>
    <n v="17.989041095890411"/>
    <m/>
    <x v="3"/>
  </r>
  <r>
    <n v="13"/>
    <x v="8"/>
    <x v="12"/>
    <d v="1998-11-02T00:00:00"/>
    <n v="22.852054794520548"/>
    <m/>
    <x v="0"/>
  </r>
  <r>
    <n v="14"/>
    <x v="9"/>
    <x v="13"/>
    <d v="1987-03-29T00:00:00"/>
    <n v="34.457534246575342"/>
    <m/>
    <x v="0"/>
  </r>
  <r>
    <n v="15"/>
    <x v="9"/>
    <x v="14"/>
    <d v="1988-11-17T00:00:00"/>
    <n v="32.816438356164383"/>
    <m/>
    <x v="0"/>
  </r>
  <r>
    <n v="16"/>
    <x v="9"/>
    <x v="15"/>
    <d v="1989-12-05T00:00:00"/>
    <n v="31.767123287671232"/>
    <m/>
    <x v="0"/>
  </r>
  <r>
    <n v="17"/>
    <x v="10"/>
    <x v="16"/>
    <d v="1981-01-01T00:00:00"/>
    <n v="40.698630136986303"/>
    <s v="ž"/>
    <x v="1"/>
  </r>
  <r>
    <n v="18"/>
    <x v="11"/>
    <x v="17"/>
    <d v="1993-06-16T00:00:00"/>
    <n v="28.235616438356164"/>
    <s v="ž"/>
    <x v="1"/>
  </r>
  <r>
    <n v="19"/>
    <x v="12"/>
    <x v="18"/>
    <d v="1993-01-06T00:00:00"/>
    <n v="28.676712328767124"/>
    <m/>
    <x v="0"/>
  </r>
  <r>
    <n v="20"/>
    <x v="13"/>
    <x v="19"/>
    <d v="1999-05-16T00:00:00"/>
    <n v="22.317808219178083"/>
    <m/>
    <x v="0"/>
  </r>
  <r>
    <n v="21"/>
    <x v="14"/>
    <x v="20"/>
    <d v="2000-09-03T00:00:00"/>
    <n v="21.013698630136986"/>
    <m/>
    <x v="0"/>
  </r>
  <r>
    <n v="22"/>
    <x v="13"/>
    <x v="21"/>
    <d v="1996-11-06T00:00:00"/>
    <n v="24.841095890410958"/>
    <m/>
    <x v="0"/>
  </r>
  <r>
    <n v="23"/>
    <x v="15"/>
    <x v="22"/>
    <d v="1991-06-27T00:00:00"/>
    <n v="30.208219178082192"/>
    <m/>
    <x v="0"/>
  </r>
  <r>
    <n v="24"/>
    <x v="16"/>
    <x v="23"/>
    <m/>
    <n v="121.75890410958904"/>
    <m/>
    <x v="2"/>
  </r>
  <r>
    <n v="25"/>
    <x v="16"/>
    <x v="23"/>
    <m/>
    <n v="121.75890410958904"/>
    <m/>
    <x v="2"/>
  </r>
  <r>
    <n v="26"/>
    <x v="16"/>
    <x v="23"/>
    <m/>
    <n v="121.75890410958904"/>
    <m/>
    <x v="2"/>
  </r>
  <r>
    <n v="27"/>
    <x v="16"/>
    <x v="23"/>
    <m/>
    <n v="121.75890410958904"/>
    <m/>
    <x v="2"/>
  </r>
  <r>
    <n v="28"/>
    <x v="16"/>
    <x v="23"/>
    <m/>
    <n v="121.75890410958904"/>
    <m/>
    <x v="2"/>
  </r>
  <r>
    <n v="29"/>
    <x v="16"/>
    <x v="23"/>
    <m/>
    <n v="121.75890410958904"/>
    <m/>
    <x v="2"/>
  </r>
  <r>
    <n v="30"/>
    <x v="16"/>
    <x v="23"/>
    <m/>
    <n v="38"/>
    <m/>
    <x v="2"/>
  </r>
  <r>
    <n v="31"/>
    <x v="16"/>
    <x v="23"/>
    <m/>
    <n v="121.75890410958904"/>
    <s v="ž"/>
    <x v="1"/>
  </r>
  <r>
    <n v="32"/>
    <x v="16"/>
    <x v="23"/>
    <m/>
    <n v="121.75890410958904"/>
    <s v="ž"/>
    <x v="1"/>
  </r>
  <r>
    <n v="33"/>
    <x v="16"/>
    <x v="23"/>
    <m/>
    <n v="121.75890410958904"/>
    <s v="ž"/>
    <x v="1"/>
  </r>
  <r>
    <n v="34"/>
    <x v="16"/>
    <x v="23"/>
    <m/>
    <n v="121.75890410958904"/>
    <s v="ž"/>
    <x v="1"/>
  </r>
  <r>
    <n v="35"/>
    <x v="16"/>
    <x v="23"/>
    <m/>
    <n v="121.75890410958904"/>
    <s v="ž"/>
    <x v="1"/>
  </r>
  <r>
    <n v="36"/>
    <x v="16"/>
    <x v="23"/>
    <m/>
    <n v="121.75890410958904"/>
    <s v="ž"/>
    <x v="1"/>
  </r>
  <r>
    <n v="37"/>
    <x v="16"/>
    <x v="23"/>
    <m/>
    <n v="121.75890410958904"/>
    <s v="ž"/>
    <x v="1"/>
  </r>
  <r>
    <n v="38"/>
    <x v="16"/>
    <x v="23"/>
    <m/>
    <n v="121.75890410958904"/>
    <s v="ž"/>
    <x v="1"/>
  </r>
  <r>
    <n v="39"/>
    <x v="16"/>
    <x v="23"/>
    <m/>
    <n v="121.75890410958904"/>
    <m/>
    <x v="2"/>
  </r>
  <r>
    <n v="40"/>
    <x v="16"/>
    <x v="23"/>
    <m/>
    <n v="121.75890410958904"/>
    <m/>
    <x v="2"/>
  </r>
  <r>
    <n v="41"/>
    <x v="16"/>
    <x v="23"/>
    <m/>
    <n v="121.75890410958904"/>
    <m/>
    <x v="2"/>
  </r>
  <r>
    <n v="42"/>
    <x v="16"/>
    <x v="23"/>
    <m/>
    <n v="121.75890410958904"/>
    <m/>
    <x v="2"/>
  </r>
  <r>
    <n v="43"/>
    <x v="16"/>
    <x v="23"/>
    <m/>
    <n v="121.75890410958904"/>
    <m/>
    <x v="2"/>
  </r>
  <r>
    <n v="44"/>
    <x v="16"/>
    <x v="23"/>
    <m/>
    <n v="121.75890410958904"/>
    <m/>
    <x v="4"/>
  </r>
  <r>
    <n v="45"/>
    <x v="16"/>
    <x v="23"/>
    <m/>
    <n v="121.75890410958904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DFCBCD-4CE4-441C-997C-32C51600E8D2}" name="Kontingenční tabulka3" cacheId="1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Q3:Q24" firstHeaderRow="1" firstDataRow="1" firstDataCol="1" rowPageCount="1" colPageCount="1"/>
  <pivotFields count="7">
    <pivotField showAll="0"/>
    <pivotField axis="axisRow" showAll="0">
      <items count="18">
        <item x="15"/>
        <item x="13"/>
        <item x="6"/>
        <item x="5"/>
        <item x="7"/>
        <item x="9"/>
        <item x="14"/>
        <item x="8"/>
        <item x="3"/>
        <item x="4"/>
        <item x="11"/>
        <item x="12"/>
        <item x="0"/>
        <item x="2"/>
        <item x="10"/>
        <item x="1"/>
        <item x="16"/>
        <item t="default"/>
      </items>
    </pivotField>
    <pivotField axis="axisRow" showAll="0">
      <items count="25">
        <item x="14"/>
        <item x="4"/>
        <item x="13"/>
        <item x="7"/>
        <item x="6"/>
        <item x="0"/>
        <item x="12"/>
        <item x="3"/>
        <item x="10"/>
        <item x="2"/>
        <item x="8"/>
        <item x="9"/>
        <item x="15"/>
        <item x="5"/>
        <item x="11"/>
        <item x="1"/>
        <item h="1" x="23"/>
        <item x="16"/>
        <item x="17"/>
        <item x="18"/>
        <item x="19"/>
        <item x="20"/>
        <item x="21"/>
        <item x="22"/>
        <item t="default"/>
      </items>
    </pivotField>
    <pivotField showAll="0"/>
    <pivotField numFmtId="2" showAll="0"/>
    <pivotField showAll="0"/>
    <pivotField axis="axisPage" showAll="0">
      <items count="6">
        <item x="0"/>
        <item x="3"/>
        <item x="2"/>
        <item x="1"/>
        <item x="4"/>
        <item t="default"/>
      </items>
    </pivotField>
  </pivotFields>
  <rowFields count="2">
    <field x="2"/>
    <field x="1"/>
  </rowFields>
  <rowItems count="21">
    <i>
      <x/>
    </i>
    <i r="1">
      <x v="5"/>
    </i>
    <i>
      <x v="2"/>
    </i>
    <i r="1">
      <x v="5"/>
    </i>
    <i>
      <x v="5"/>
    </i>
    <i r="1">
      <x v="12"/>
    </i>
    <i>
      <x v="6"/>
    </i>
    <i r="1">
      <x v="7"/>
    </i>
    <i>
      <x v="12"/>
    </i>
    <i r="1">
      <x v="5"/>
    </i>
    <i>
      <x v="19"/>
    </i>
    <i r="1">
      <x v="11"/>
    </i>
    <i>
      <x v="20"/>
    </i>
    <i r="1">
      <x v="1"/>
    </i>
    <i>
      <x v="21"/>
    </i>
    <i r="1">
      <x v="6"/>
    </i>
    <i>
      <x v="22"/>
    </i>
    <i r="1">
      <x v="1"/>
    </i>
    <i>
      <x v="23"/>
    </i>
    <i r="1">
      <x/>
    </i>
    <i t="grand">
      <x/>
    </i>
  </rowItems>
  <colItems count="1">
    <i/>
  </colItems>
  <pageFields count="1">
    <pageField fld="6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3C91F6-246C-4805-8BF1-80B6C1476FFD}" name="Kontingenční tabulka1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K3:K14" firstHeaderRow="1" firstDataRow="1" firstDataCol="1" rowPageCount="1" colPageCount="1"/>
  <pivotFields count="7">
    <pivotField showAll="0"/>
    <pivotField axis="axisRow" showAll="0">
      <items count="18">
        <item x="15"/>
        <item x="13"/>
        <item x="6"/>
        <item x="5"/>
        <item x="7"/>
        <item x="9"/>
        <item x="14"/>
        <item x="8"/>
        <item x="3"/>
        <item x="4"/>
        <item x="11"/>
        <item x="12"/>
        <item x="0"/>
        <item x="2"/>
        <item x="10"/>
        <item x="1"/>
        <item x="16"/>
        <item t="default"/>
      </items>
    </pivotField>
    <pivotField axis="axisRow" showAll="0">
      <items count="25">
        <item x="4"/>
        <item x="7"/>
        <item x="6"/>
        <item x="0"/>
        <item x="3"/>
        <item x="2"/>
        <item x="8"/>
        <item x="9"/>
        <item x="5"/>
        <item x="1"/>
        <item h="1" x="23"/>
        <item x="10"/>
        <item x="11"/>
        <item x="12"/>
        <item x="13"/>
        <item x="14"/>
        <item x="15"/>
        <item h="1" x="16"/>
        <item h="1" x="17"/>
        <item h="1" x="18"/>
        <item h="1" x="19"/>
        <item h="1" x="20"/>
        <item h="1" x="21"/>
        <item h="1" x="22"/>
        <item t="default"/>
      </items>
    </pivotField>
    <pivotField showAll="0"/>
    <pivotField numFmtId="2" showAll="0"/>
    <pivotField showAll="0">
      <items count="3">
        <item x="1"/>
        <item x="0"/>
        <item t="default"/>
      </items>
    </pivotField>
    <pivotField axis="axisPage" showAll="0">
      <items count="6">
        <item x="0"/>
        <item x="3"/>
        <item x="2"/>
        <item x="1"/>
        <item x="4"/>
        <item t="default"/>
      </items>
    </pivotField>
  </pivotFields>
  <rowFields count="2">
    <field x="2"/>
    <field x="1"/>
  </rowFields>
  <rowItems count="11">
    <i>
      <x v="2"/>
    </i>
    <i r="1">
      <x v="3"/>
    </i>
    <i>
      <x v="4"/>
    </i>
    <i r="1">
      <x v="8"/>
    </i>
    <i>
      <x v="7"/>
    </i>
    <i r="1">
      <x v="3"/>
    </i>
    <i>
      <x v="8"/>
    </i>
    <i r="1">
      <x v="3"/>
    </i>
    <i>
      <x v="12"/>
    </i>
    <i r="1">
      <x v="4"/>
    </i>
    <i t="grand">
      <x/>
    </i>
  </rowItems>
  <colItems count="1">
    <i/>
  </colItems>
  <pageFields count="1">
    <pageField fld="6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970B9E-8E3F-4955-B5D9-1FC27FA45E42}" name="Kontingenční tabulka4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T3:T10" firstHeaderRow="1" firstDataRow="1" firstDataCol="1" rowPageCount="1" colPageCount="1"/>
  <pivotFields count="7">
    <pivotField showAll="0"/>
    <pivotField axis="axisRow" showAll="0">
      <items count="18">
        <item x="15"/>
        <item x="13"/>
        <item x="6"/>
        <item x="5"/>
        <item x="7"/>
        <item x="9"/>
        <item x="14"/>
        <item x="8"/>
        <item x="3"/>
        <item x="4"/>
        <item x="11"/>
        <item x="12"/>
        <item x="0"/>
        <item x="2"/>
        <item x="10"/>
        <item x="1"/>
        <item x="16"/>
        <item t="default"/>
      </items>
    </pivotField>
    <pivotField axis="axisRow" showAll="0">
      <items count="25">
        <item x="4"/>
        <item x="7"/>
        <item x="6"/>
        <item x="0"/>
        <item x="3"/>
        <item x="2"/>
        <item x="8"/>
        <item x="9"/>
        <item x="5"/>
        <item x="1"/>
        <item h="1" x="23"/>
        <item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t="default"/>
      </items>
    </pivotField>
    <pivotField showAll="0"/>
    <pivotField numFmtId="2" showAll="0"/>
    <pivotField showAll="0"/>
    <pivotField axis="axisPage" showAll="0">
      <items count="6">
        <item x="0"/>
        <item x="3"/>
        <item x="2"/>
        <item x="1"/>
        <item x="4"/>
        <item t="default"/>
      </items>
    </pivotField>
  </pivotFields>
  <rowFields count="2">
    <field x="2"/>
    <field x="1"/>
  </rowFields>
  <rowItems count="7">
    <i>
      <x v="1"/>
    </i>
    <i r="1">
      <x v="3"/>
    </i>
    <i>
      <x v="5"/>
    </i>
    <i r="1">
      <x v="13"/>
    </i>
    <i>
      <x v="11"/>
    </i>
    <i r="1">
      <x v="2"/>
    </i>
    <i t="grand">
      <x/>
    </i>
  </rowItems>
  <colItems count="1">
    <i/>
  </colItems>
  <pageFields count="1">
    <pageField fld="6" item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B3AF98-7FB1-4DD2-B333-204C4B83D4B3}" name="Kontingenční tabulka2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N3:N12" firstHeaderRow="1" firstDataRow="1" firstDataCol="1" rowPageCount="1" colPageCount="1"/>
  <pivotFields count="7">
    <pivotField showAll="0"/>
    <pivotField axis="axisRow" showAll="0">
      <items count="18">
        <item x="15"/>
        <item x="13"/>
        <item x="6"/>
        <item x="5"/>
        <item x="7"/>
        <item x="9"/>
        <item x="14"/>
        <item x="8"/>
        <item x="3"/>
        <item x="4"/>
        <item x="11"/>
        <item x="12"/>
        <item x="0"/>
        <item x="2"/>
        <item x="10"/>
        <item x="1"/>
        <item x="16"/>
        <item t="default"/>
      </items>
    </pivotField>
    <pivotField axis="axisRow" showAll="0">
      <items count="25">
        <item x="4"/>
        <item x="7"/>
        <item x="6"/>
        <item x="0"/>
        <item x="3"/>
        <item x="2"/>
        <item x="8"/>
        <item x="9"/>
        <item x="5"/>
        <item x="1"/>
        <item h="1" x="23"/>
        <item x="10"/>
        <item x="11"/>
        <item x="12"/>
        <item x="13"/>
        <item x="14"/>
        <item x="15"/>
        <item x="16"/>
        <item h="1" x="17"/>
        <item h="1" x="18"/>
        <item h="1" x="19"/>
        <item h="1" x="20"/>
        <item h="1" x="21"/>
        <item h="1" x="22"/>
        <item t="default"/>
      </items>
    </pivotField>
    <pivotField showAll="0"/>
    <pivotField numFmtId="2" showAll="0"/>
    <pivotField showAll="0"/>
    <pivotField axis="axisPage" showAll="0">
      <items count="6">
        <item x="0"/>
        <item x="3"/>
        <item x="2"/>
        <item x="1"/>
        <item x="4"/>
        <item t="default"/>
      </items>
    </pivotField>
  </pivotFields>
  <rowFields count="2">
    <field x="2"/>
    <field x="1"/>
  </rowFields>
  <rowItems count="9">
    <i>
      <x/>
    </i>
    <i r="1">
      <x v="9"/>
    </i>
    <i>
      <x v="6"/>
    </i>
    <i r="1">
      <x v="3"/>
    </i>
    <i>
      <x v="9"/>
    </i>
    <i r="1">
      <x v="15"/>
    </i>
    <i>
      <x v="17"/>
    </i>
    <i r="1">
      <x v="14"/>
    </i>
    <i t="grand">
      <x/>
    </i>
  </rowItems>
  <colItems count="1">
    <i/>
  </colItems>
  <pageFields count="1">
    <pageField fld="6" item="3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F440E-3D5B-4E30-8D4A-2F3DAA5574AA}">
  <dimension ref="A1:X52"/>
  <sheetViews>
    <sheetView topLeftCell="J1" zoomScale="99" workbookViewId="0">
      <selection activeCell="Q3" sqref="Q3"/>
    </sheetView>
  </sheetViews>
  <sheetFormatPr defaultRowHeight="14.4" x14ac:dyDescent="0.3"/>
  <cols>
    <col min="1" max="1" width="3.6640625" style="4" customWidth="1"/>
    <col min="2" max="2" width="24.77734375" style="4" customWidth="1"/>
    <col min="3" max="3" width="23.5546875" style="4" customWidth="1"/>
    <col min="4" max="5" width="10.109375" style="4" bestFit="1" customWidth="1"/>
    <col min="6" max="6" width="0.5546875" style="4" customWidth="1"/>
    <col min="7" max="7" width="10.109375" style="4" bestFit="1" customWidth="1"/>
    <col min="8" max="10" width="8.88671875" style="4"/>
    <col min="11" max="11" width="19.5546875" style="4" bestFit="1" customWidth="1"/>
    <col min="12" max="12" width="8.6640625" style="4" bestFit="1" customWidth="1"/>
    <col min="13" max="13" width="6.5546875" style="4" bestFit="1" customWidth="1"/>
    <col min="14" max="14" width="22.77734375" style="4" bestFit="1" customWidth="1"/>
    <col min="15" max="15" width="7" style="4" bestFit="1" customWidth="1"/>
    <col min="16" max="16" width="9.21875" style="4" bestFit="1" customWidth="1"/>
    <col min="17" max="17" width="35.6640625" style="4" bestFit="1" customWidth="1"/>
    <col min="18" max="18" width="7.88671875" style="4" bestFit="1" customWidth="1"/>
    <col min="19" max="19" width="8.88671875" style="4"/>
    <col min="20" max="20" width="16.77734375" style="4" bestFit="1" customWidth="1"/>
    <col min="21" max="21" width="8.77734375" style="4" bestFit="1" customWidth="1"/>
    <col min="22" max="22" width="9.109375" style="4" bestFit="1" customWidth="1"/>
    <col min="23" max="23" width="13.21875" style="4" bestFit="1" customWidth="1"/>
    <col min="24" max="24" width="13.88671875" style="4" bestFit="1" customWidth="1"/>
    <col min="25" max="16384" width="8.88671875" style="4"/>
  </cols>
  <sheetData>
    <row r="1" spans="1:24" ht="15" thickTop="1" x14ac:dyDescent="0.3">
      <c r="A1" s="2" t="s">
        <v>27</v>
      </c>
      <c r="B1" s="3" t="s">
        <v>0</v>
      </c>
      <c r="C1" s="3" t="s">
        <v>1</v>
      </c>
      <c r="D1" s="3" t="s">
        <v>2</v>
      </c>
      <c r="E1" s="3" t="s">
        <v>5</v>
      </c>
      <c r="F1" s="3" t="s">
        <v>6</v>
      </c>
      <c r="G1" s="20">
        <f ca="1">TODAY()</f>
        <v>44445</v>
      </c>
      <c r="K1" s="41" t="s">
        <v>57</v>
      </c>
      <c r="L1" t="s">
        <v>32</v>
      </c>
      <c r="N1" s="41" t="s">
        <v>57</v>
      </c>
      <c r="O1" t="s">
        <v>30</v>
      </c>
      <c r="Q1" s="41" t="s">
        <v>57</v>
      </c>
      <c r="R1" t="s">
        <v>33</v>
      </c>
      <c r="T1" s="41" t="s">
        <v>57</v>
      </c>
      <c r="U1" t="s">
        <v>31</v>
      </c>
    </row>
    <row r="2" spans="1:24" x14ac:dyDescent="0.3">
      <c r="A2" s="1">
        <v>1</v>
      </c>
      <c r="B2" s="7" t="s">
        <v>4</v>
      </c>
      <c r="C2" s="18" t="s">
        <v>3</v>
      </c>
      <c r="D2" s="8">
        <v>33800</v>
      </c>
      <c r="E2" s="9">
        <f t="shared" ref="E2:E30" ca="1" si="0">(G$1-D2)/365</f>
        <v>29.164383561643834</v>
      </c>
      <c r="F2" s="7"/>
      <c r="G2" s="10" t="str">
        <f t="shared" ref="G2:G31" ca="1" si="1">IF(F2="ž","ženy",IF(E2&lt;18,"dorost",IF(E2&lt;35,"do 35","nad 35")))</f>
        <v>do 35</v>
      </c>
      <c r="H2" s="4">
        <v>1</v>
      </c>
      <c r="K2"/>
      <c r="L2"/>
      <c r="M2"/>
      <c r="N2"/>
      <c r="O2"/>
      <c r="P2"/>
      <c r="Q2"/>
    </row>
    <row r="3" spans="1:24" x14ac:dyDescent="0.3">
      <c r="A3" s="5">
        <v>2</v>
      </c>
      <c r="B3" s="11" t="s">
        <v>20</v>
      </c>
      <c r="C3" s="19" t="s">
        <v>21</v>
      </c>
      <c r="D3" s="12"/>
      <c r="E3" s="13">
        <f t="shared" ca="1" si="0"/>
        <v>121.76712328767124</v>
      </c>
      <c r="F3" s="11" t="s">
        <v>7</v>
      </c>
      <c r="G3" s="14" t="str">
        <f t="shared" si="1"/>
        <v>ženy</v>
      </c>
      <c r="H3" s="4">
        <v>2</v>
      </c>
      <c r="K3" s="41" t="s">
        <v>28</v>
      </c>
      <c r="L3"/>
      <c r="M3"/>
      <c r="N3" s="41" t="s">
        <v>28</v>
      </c>
      <c r="O3"/>
      <c r="P3"/>
      <c r="Q3" s="41" t="s">
        <v>28</v>
      </c>
      <c r="R3"/>
      <c r="S3"/>
      <c r="T3" s="41" t="s">
        <v>28</v>
      </c>
      <c r="U3"/>
      <c r="V3"/>
      <c r="W3"/>
      <c r="X3"/>
    </row>
    <row r="4" spans="1:24" x14ac:dyDescent="0.3">
      <c r="A4" s="1">
        <v>3</v>
      </c>
      <c r="B4" s="7" t="s">
        <v>11</v>
      </c>
      <c r="C4" s="18" t="s">
        <v>12</v>
      </c>
      <c r="D4" s="8">
        <v>27713</v>
      </c>
      <c r="E4" s="9">
        <f t="shared" ca="1" si="0"/>
        <v>45.841095890410962</v>
      </c>
      <c r="F4" s="7"/>
      <c r="G4" s="10" t="str">
        <f t="shared" ca="1" si="1"/>
        <v>nad 35</v>
      </c>
      <c r="H4" s="4">
        <v>3</v>
      </c>
      <c r="J4" s="4">
        <v>1</v>
      </c>
      <c r="K4" s="42" t="s">
        <v>24</v>
      </c>
      <c r="L4"/>
      <c r="M4">
        <v>1</v>
      </c>
      <c r="N4" s="42" t="s">
        <v>14</v>
      </c>
      <c r="O4"/>
      <c r="P4">
        <v>1</v>
      </c>
      <c r="Q4" s="42" t="s">
        <v>42</v>
      </c>
      <c r="R4"/>
      <c r="S4"/>
      <c r="T4" s="42" t="s">
        <v>25</v>
      </c>
      <c r="U4"/>
      <c r="V4"/>
      <c r="W4"/>
      <c r="X4"/>
    </row>
    <row r="5" spans="1:24" x14ac:dyDescent="0.3">
      <c r="A5" s="5">
        <v>4</v>
      </c>
      <c r="B5" s="11" t="s">
        <v>22</v>
      </c>
      <c r="C5" s="19" t="s">
        <v>8</v>
      </c>
      <c r="D5" s="12">
        <v>37899</v>
      </c>
      <c r="E5" s="13">
        <f t="shared" ca="1" si="0"/>
        <v>17.934246575342467</v>
      </c>
      <c r="F5" s="11"/>
      <c r="G5" s="14" t="str">
        <f t="shared" ca="1" si="1"/>
        <v>dorost</v>
      </c>
      <c r="H5" s="4">
        <v>4</v>
      </c>
      <c r="J5" s="4">
        <v>2</v>
      </c>
      <c r="K5" s="43" t="s">
        <v>9</v>
      </c>
      <c r="L5"/>
      <c r="M5">
        <v>2</v>
      </c>
      <c r="N5" s="43" t="s">
        <v>13</v>
      </c>
      <c r="O5"/>
      <c r="P5">
        <v>2</v>
      </c>
      <c r="Q5" s="43" t="s">
        <v>40</v>
      </c>
      <c r="R5"/>
      <c r="S5"/>
      <c r="T5" s="43" t="s">
        <v>9</v>
      </c>
      <c r="U5"/>
      <c r="V5"/>
      <c r="W5"/>
      <c r="X5"/>
    </row>
    <row r="6" spans="1:24" x14ac:dyDescent="0.3">
      <c r="A6" s="1">
        <v>5</v>
      </c>
      <c r="B6" s="7" t="s">
        <v>13</v>
      </c>
      <c r="C6" s="7" t="s">
        <v>14</v>
      </c>
      <c r="D6" s="8"/>
      <c r="E6" s="9">
        <v>29</v>
      </c>
      <c r="F6" s="7" t="s">
        <v>7</v>
      </c>
      <c r="G6" s="10" t="str">
        <f t="shared" si="1"/>
        <v>ženy</v>
      </c>
      <c r="H6" s="4">
        <v>5</v>
      </c>
      <c r="J6" s="4">
        <v>3</v>
      </c>
      <c r="K6" s="42" t="s">
        <v>8</v>
      </c>
      <c r="L6"/>
      <c r="M6">
        <v>3</v>
      </c>
      <c r="N6" s="42" t="s">
        <v>26</v>
      </c>
      <c r="O6"/>
      <c r="P6">
        <v>3</v>
      </c>
      <c r="Q6" s="42" t="s">
        <v>41</v>
      </c>
      <c r="R6"/>
      <c r="S6"/>
      <c r="T6" s="42" t="s">
        <v>12</v>
      </c>
      <c r="U6"/>
      <c r="V6"/>
      <c r="W6"/>
      <c r="X6"/>
    </row>
    <row r="7" spans="1:24" x14ac:dyDescent="0.3">
      <c r="A7" s="5">
        <v>6</v>
      </c>
      <c r="B7" s="11" t="s">
        <v>9</v>
      </c>
      <c r="C7" s="19" t="s">
        <v>23</v>
      </c>
      <c r="D7" s="12">
        <v>38668</v>
      </c>
      <c r="E7" s="13">
        <f t="shared" ca="1" si="0"/>
        <v>15.827397260273973</v>
      </c>
      <c r="F7" s="11"/>
      <c r="G7" s="14" t="str">
        <f t="shared" ca="1" si="1"/>
        <v>dorost</v>
      </c>
      <c r="H7" s="4">
        <v>6</v>
      </c>
      <c r="J7" s="4">
        <v>4</v>
      </c>
      <c r="K7" s="43" t="s">
        <v>22</v>
      </c>
      <c r="L7"/>
      <c r="M7">
        <v>4</v>
      </c>
      <c r="N7" s="43" t="s">
        <v>9</v>
      </c>
      <c r="O7"/>
      <c r="P7">
        <v>4</v>
      </c>
      <c r="Q7" s="43" t="s">
        <v>40</v>
      </c>
      <c r="R7"/>
      <c r="S7"/>
      <c r="T7" s="43" t="s">
        <v>11</v>
      </c>
      <c r="U7"/>
      <c r="V7"/>
      <c r="W7"/>
      <c r="X7"/>
    </row>
    <row r="8" spans="1:24" x14ac:dyDescent="0.3">
      <c r="A8" s="1">
        <v>7</v>
      </c>
      <c r="B8" s="7" t="s">
        <v>9</v>
      </c>
      <c r="C8" s="18" t="s">
        <v>24</v>
      </c>
      <c r="D8" s="8">
        <v>38664</v>
      </c>
      <c r="E8" s="9">
        <f t="shared" ca="1" si="0"/>
        <v>15.838356164383562</v>
      </c>
      <c r="F8" s="7"/>
      <c r="G8" s="10" t="str">
        <f t="shared" ca="1" si="1"/>
        <v>dorost</v>
      </c>
      <c r="H8" s="4">
        <v>7</v>
      </c>
      <c r="J8" s="4">
        <v>5</v>
      </c>
      <c r="K8" s="42" t="s">
        <v>10</v>
      </c>
      <c r="L8"/>
      <c r="M8">
        <v>5</v>
      </c>
      <c r="N8" s="42" t="s">
        <v>21</v>
      </c>
      <c r="O8"/>
      <c r="P8">
        <v>5</v>
      </c>
      <c r="Q8" s="42" t="s">
        <v>3</v>
      </c>
      <c r="R8"/>
      <c r="S8"/>
      <c r="T8" s="42" t="s">
        <v>35</v>
      </c>
      <c r="U8"/>
      <c r="V8"/>
      <c r="W8"/>
      <c r="X8"/>
    </row>
    <row r="9" spans="1:24" x14ac:dyDescent="0.3">
      <c r="A9" s="5">
        <v>8</v>
      </c>
      <c r="B9" s="11" t="s">
        <v>9</v>
      </c>
      <c r="C9" s="11" t="s">
        <v>25</v>
      </c>
      <c r="D9" s="12">
        <v>28090</v>
      </c>
      <c r="E9" s="13">
        <f t="shared" ca="1" si="0"/>
        <v>44.80821917808219</v>
      </c>
      <c r="F9" s="11"/>
      <c r="G9" s="14" t="str">
        <f t="shared" ca="1" si="1"/>
        <v>nad 35</v>
      </c>
      <c r="H9" s="4">
        <v>8</v>
      </c>
      <c r="J9" s="4">
        <v>6</v>
      </c>
      <c r="K9" s="43" t="s">
        <v>9</v>
      </c>
      <c r="L9"/>
      <c r="M9">
        <v>6</v>
      </c>
      <c r="N9" s="43" t="s">
        <v>20</v>
      </c>
      <c r="O9"/>
      <c r="P9">
        <v>6</v>
      </c>
      <c r="Q9" s="43" t="s">
        <v>4</v>
      </c>
      <c r="R9"/>
      <c r="S9"/>
      <c r="T9" s="43" t="s">
        <v>34</v>
      </c>
      <c r="U9"/>
      <c r="V9"/>
    </row>
    <row r="10" spans="1:24" x14ac:dyDescent="0.3">
      <c r="A10" s="1">
        <v>9</v>
      </c>
      <c r="B10" s="7" t="s">
        <v>9</v>
      </c>
      <c r="C10" s="7" t="s">
        <v>26</v>
      </c>
      <c r="D10" s="8">
        <v>37320</v>
      </c>
      <c r="E10" s="9">
        <f t="shared" ca="1" si="0"/>
        <v>19.520547945205479</v>
      </c>
      <c r="F10" s="7" t="s">
        <v>7</v>
      </c>
      <c r="G10" s="10" t="str">
        <f t="shared" si="1"/>
        <v>ženy</v>
      </c>
      <c r="H10" s="4">
        <v>9</v>
      </c>
      <c r="J10" s="4">
        <v>7</v>
      </c>
      <c r="K10" s="42" t="s">
        <v>23</v>
      </c>
      <c r="L10"/>
      <c r="M10">
        <v>7</v>
      </c>
      <c r="N10" s="42" t="s">
        <v>44</v>
      </c>
      <c r="O10"/>
      <c r="P10">
        <v>7</v>
      </c>
      <c r="Q10" s="42" t="s">
        <v>37</v>
      </c>
      <c r="R10"/>
      <c r="S10"/>
      <c r="T10" s="42" t="s">
        <v>29</v>
      </c>
      <c r="U10"/>
      <c r="V10"/>
    </row>
    <row r="11" spans="1:24" x14ac:dyDescent="0.3">
      <c r="A11" s="5">
        <v>10</v>
      </c>
      <c r="B11" s="11" t="s">
        <v>9</v>
      </c>
      <c r="C11" s="11" t="s">
        <v>10</v>
      </c>
      <c r="D11" s="12">
        <v>38473</v>
      </c>
      <c r="E11" s="13">
        <f t="shared" ca="1" si="0"/>
        <v>16.361643835616437</v>
      </c>
      <c r="F11" s="11"/>
      <c r="G11" s="14" t="str">
        <f t="shared" ca="1" si="1"/>
        <v>dorost</v>
      </c>
      <c r="H11" s="4">
        <v>10</v>
      </c>
      <c r="J11" s="4">
        <v>8</v>
      </c>
      <c r="K11" s="43" t="s">
        <v>9</v>
      </c>
      <c r="L11"/>
      <c r="M11">
        <v>8</v>
      </c>
      <c r="N11" s="43" t="s">
        <v>45</v>
      </c>
      <c r="O11"/>
      <c r="P11">
        <v>8</v>
      </c>
      <c r="Q11" s="43" t="s">
        <v>39</v>
      </c>
      <c r="R11"/>
      <c r="S11"/>
      <c r="T11"/>
      <c r="U11"/>
      <c r="V11"/>
    </row>
    <row r="12" spans="1:24" x14ac:dyDescent="0.3">
      <c r="A12" s="1">
        <v>11</v>
      </c>
      <c r="B12" s="7" t="s">
        <v>34</v>
      </c>
      <c r="C12" s="7" t="s">
        <v>35</v>
      </c>
      <c r="D12" s="8">
        <v>31477</v>
      </c>
      <c r="E12" s="9">
        <f t="shared" ca="1" si="0"/>
        <v>35.528767123287672</v>
      </c>
      <c r="F12" s="7"/>
      <c r="G12" s="10" t="str">
        <f t="shared" ca="1" si="1"/>
        <v>nad 35</v>
      </c>
      <c r="H12" s="4">
        <v>11</v>
      </c>
      <c r="J12" s="4">
        <v>9</v>
      </c>
      <c r="K12" s="42" t="s">
        <v>36</v>
      </c>
      <c r="L12"/>
      <c r="M12">
        <v>9</v>
      </c>
      <c r="N12" s="42" t="s">
        <v>29</v>
      </c>
      <c r="O12"/>
      <c r="P12">
        <v>9</v>
      </c>
      <c r="Q12" s="42" t="s">
        <v>43</v>
      </c>
      <c r="R12"/>
      <c r="S12"/>
      <c r="T12"/>
      <c r="U12"/>
      <c r="V12"/>
    </row>
    <row r="13" spans="1:24" x14ac:dyDescent="0.3">
      <c r="A13" s="5">
        <v>12</v>
      </c>
      <c r="B13" s="11" t="s">
        <v>38</v>
      </c>
      <c r="C13" s="19" t="s">
        <v>36</v>
      </c>
      <c r="D13" s="12">
        <v>37876</v>
      </c>
      <c r="E13" s="13">
        <f t="shared" ca="1" si="0"/>
        <v>17.997260273972604</v>
      </c>
      <c r="F13" s="11"/>
      <c r="G13" s="14" t="str">
        <f t="shared" ca="1" si="1"/>
        <v>dorost</v>
      </c>
      <c r="H13" s="4">
        <v>12</v>
      </c>
      <c r="J13" s="4">
        <v>10</v>
      </c>
      <c r="K13" s="43" t="s">
        <v>38</v>
      </c>
      <c r="L13"/>
      <c r="M13">
        <v>10</v>
      </c>
      <c r="N13"/>
      <c r="O13"/>
      <c r="P13">
        <v>10</v>
      </c>
      <c r="Q13" s="43" t="s">
        <v>40</v>
      </c>
      <c r="R13"/>
      <c r="S13"/>
      <c r="T13"/>
      <c r="U13"/>
      <c r="V13"/>
    </row>
    <row r="14" spans="1:24" x14ac:dyDescent="0.3">
      <c r="A14" s="1">
        <v>13</v>
      </c>
      <c r="B14" s="7" t="s">
        <v>39</v>
      </c>
      <c r="C14" s="18" t="s">
        <v>37</v>
      </c>
      <c r="D14" s="8">
        <v>36101</v>
      </c>
      <c r="E14" s="9">
        <f t="shared" ca="1" si="0"/>
        <v>22.860273972602741</v>
      </c>
      <c r="F14" s="7"/>
      <c r="G14" s="10" t="str">
        <f t="shared" ca="1" si="1"/>
        <v>do 35</v>
      </c>
      <c r="H14" s="4">
        <v>13</v>
      </c>
      <c r="K14" s="42" t="s">
        <v>29</v>
      </c>
      <c r="L14"/>
      <c r="M14"/>
      <c r="N14"/>
      <c r="O14"/>
      <c r="P14">
        <v>11</v>
      </c>
      <c r="Q14" s="42" t="s">
        <v>49</v>
      </c>
      <c r="R14"/>
      <c r="S14"/>
      <c r="T14"/>
      <c r="U14"/>
      <c r="V14"/>
    </row>
    <row r="15" spans="1:24" x14ac:dyDescent="0.3">
      <c r="A15" s="5">
        <v>14</v>
      </c>
      <c r="B15" s="11" t="s">
        <v>40</v>
      </c>
      <c r="C15" s="19" t="s">
        <v>41</v>
      </c>
      <c r="D15" s="12">
        <v>31865</v>
      </c>
      <c r="E15" s="13">
        <f t="shared" ca="1" si="0"/>
        <v>34.465753424657535</v>
      </c>
      <c r="F15" s="11"/>
      <c r="G15" s="14" t="str">
        <f t="shared" ca="1" si="1"/>
        <v>do 35</v>
      </c>
      <c r="H15" s="4">
        <v>14</v>
      </c>
      <c r="K15"/>
      <c r="L15"/>
      <c r="M15"/>
      <c r="N15"/>
      <c r="O15"/>
      <c r="P15">
        <v>12</v>
      </c>
      <c r="Q15" s="43" t="s">
        <v>48</v>
      </c>
      <c r="R15"/>
      <c r="S15"/>
      <c r="T15"/>
      <c r="U15"/>
      <c r="V15"/>
    </row>
    <row r="16" spans="1:24" x14ac:dyDescent="0.3">
      <c r="A16" s="1">
        <v>15</v>
      </c>
      <c r="B16" s="7" t="s">
        <v>40</v>
      </c>
      <c r="C16" s="7" t="s">
        <v>42</v>
      </c>
      <c r="D16" s="8">
        <v>32464</v>
      </c>
      <c r="E16" s="9">
        <f t="shared" ca="1" si="0"/>
        <v>32.824657534246576</v>
      </c>
      <c r="F16" s="7"/>
      <c r="G16" s="10" t="str">
        <f t="shared" ca="1" si="1"/>
        <v>do 35</v>
      </c>
      <c r="H16" s="4">
        <v>15</v>
      </c>
      <c r="K16"/>
      <c r="L16"/>
      <c r="M16"/>
      <c r="N16"/>
      <c r="O16"/>
      <c r="P16">
        <v>13</v>
      </c>
      <c r="Q16" s="42" t="s">
        <v>51</v>
      </c>
      <c r="R16"/>
      <c r="S16"/>
      <c r="T16"/>
      <c r="U16"/>
      <c r="V16"/>
    </row>
    <row r="17" spans="1:22" x14ac:dyDescent="0.3">
      <c r="A17" s="5">
        <v>16</v>
      </c>
      <c r="B17" s="11" t="s">
        <v>40</v>
      </c>
      <c r="C17" s="11" t="s">
        <v>43</v>
      </c>
      <c r="D17" s="12">
        <v>32847</v>
      </c>
      <c r="E17" s="13">
        <f t="shared" ca="1" si="0"/>
        <v>31.775342465753425</v>
      </c>
      <c r="F17" s="11"/>
      <c r="G17" s="14" t="str">
        <f t="shared" ca="1" si="1"/>
        <v>do 35</v>
      </c>
      <c r="H17" s="4">
        <v>16</v>
      </c>
      <c r="K17"/>
      <c r="L17"/>
      <c r="M17"/>
      <c r="N17"/>
      <c r="O17"/>
      <c r="P17">
        <v>14</v>
      </c>
      <c r="Q17" s="43" t="s">
        <v>50</v>
      </c>
      <c r="R17"/>
      <c r="S17"/>
      <c r="T17"/>
      <c r="U17"/>
      <c r="V17"/>
    </row>
    <row r="18" spans="1:22" x14ac:dyDescent="0.3">
      <c r="A18" s="1">
        <v>17</v>
      </c>
      <c r="B18" s="7" t="s">
        <v>45</v>
      </c>
      <c r="C18" s="7" t="s">
        <v>44</v>
      </c>
      <c r="D18" s="8">
        <v>29587</v>
      </c>
      <c r="E18" s="9">
        <f t="shared" ca="1" si="0"/>
        <v>40.706849315068496</v>
      </c>
      <c r="F18" s="7" t="s">
        <v>7</v>
      </c>
      <c r="G18" s="10" t="str">
        <f t="shared" si="1"/>
        <v>ženy</v>
      </c>
      <c r="H18" s="4">
        <v>17</v>
      </c>
      <c r="K18"/>
      <c r="L18"/>
      <c r="M18"/>
      <c r="N18"/>
      <c r="O18"/>
      <c r="P18">
        <v>15</v>
      </c>
      <c r="Q18" s="42" t="s">
        <v>53</v>
      </c>
      <c r="R18"/>
      <c r="S18"/>
      <c r="T18"/>
      <c r="U18"/>
      <c r="V18"/>
    </row>
    <row r="19" spans="1:22" x14ac:dyDescent="0.3">
      <c r="A19" s="5">
        <v>18</v>
      </c>
      <c r="B19" s="11" t="s">
        <v>47</v>
      </c>
      <c r="C19" s="19" t="s">
        <v>46</v>
      </c>
      <c r="D19" s="12">
        <v>34136</v>
      </c>
      <c r="E19" s="13">
        <f t="shared" ca="1" si="0"/>
        <v>28.243835616438357</v>
      </c>
      <c r="F19" s="11" t="s">
        <v>7</v>
      </c>
      <c r="G19" s="14" t="str">
        <f t="shared" si="1"/>
        <v>ženy</v>
      </c>
      <c r="H19" s="4">
        <v>18</v>
      </c>
      <c r="K19"/>
      <c r="L19"/>
      <c r="M19"/>
      <c r="N19"/>
      <c r="O19"/>
      <c r="P19">
        <v>16</v>
      </c>
      <c r="Q19" s="43" t="s">
        <v>52</v>
      </c>
      <c r="R19"/>
      <c r="S19"/>
      <c r="T19"/>
      <c r="U19"/>
      <c r="V19"/>
    </row>
    <row r="20" spans="1:22" x14ac:dyDescent="0.3">
      <c r="A20" s="1">
        <v>19</v>
      </c>
      <c r="B20" s="7" t="s">
        <v>48</v>
      </c>
      <c r="C20" s="18" t="s">
        <v>49</v>
      </c>
      <c r="D20" s="8">
        <v>33975</v>
      </c>
      <c r="E20" s="9">
        <f t="shared" ca="1" si="0"/>
        <v>28.684931506849313</v>
      </c>
      <c r="F20" s="7"/>
      <c r="G20" s="10" t="str">
        <f t="shared" ca="1" si="1"/>
        <v>do 35</v>
      </c>
      <c r="H20" s="4">
        <v>19</v>
      </c>
      <c r="K20"/>
      <c r="N20"/>
      <c r="O20"/>
      <c r="P20">
        <v>17</v>
      </c>
      <c r="Q20" s="42" t="s">
        <v>54</v>
      </c>
      <c r="R20"/>
      <c r="S20"/>
      <c r="T20"/>
      <c r="U20"/>
      <c r="V20"/>
    </row>
    <row r="21" spans="1:22" x14ac:dyDescent="0.3">
      <c r="A21" s="5">
        <v>20</v>
      </c>
      <c r="B21" s="11" t="s">
        <v>50</v>
      </c>
      <c r="C21" s="11" t="s">
        <v>51</v>
      </c>
      <c r="D21" s="12">
        <v>36296</v>
      </c>
      <c r="E21" s="13">
        <f t="shared" ca="1" si="0"/>
        <v>22.326027397260273</v>
      </c>
      <c r="F21" s="11"/>
      <c r="G21" s="14" t="str">
        <f t="shared" ca="1" si="1"/>
        <v>do 35</v>
      </c>
      <c r="H21" s="21">
        <v>1</v>
      </c>
      <c r="K21"/>
      <c r="N21"/>
      <c r="P21">
        <v>18</v>
      </c>
      <c r="Q21" s="43" t="s">
        <v>50</v>
      </c>
      <c r="T21"/>
    </row>
    <row r="22" spans="1:22" x14ac:dyDescent="0.3">
      <c r="A22" s="1">
        <v>21</v>
      </c>
      <c r="B22" s="7" t="s">
        <v>52</v>
      </c>
      <c r="C22" s="7" t="s">
        <v>53</v>
      </c>
      <c r="D22" s="8">
        <v>36772</v>
      </c>
      <c r="E22" s="9">
        <f t="shared" ca="1" si="0"/>
        <v>21.021917808219179</v>
      </c>
      <c r="F22" s="7"/>
      <c r="G22" s="10" t="str">
        <f t="shared" ca="1" si="1"/>
        <v>do 35</v>
      </c>
      <c r="H22" s="21">
        <v>2</v>
      </c>
      <c r="K22"/>
      <c r="N22"/>
      <c r="P22">
        <v>19</v>
      </c>
      <c r="Q22" s="42" t="s">
        <v>56</v>
      </c>
      <c r="T22"/>
    </row>
    <row r="23" spans="1:22" x14ac:dyDescent="0.3">
      <c r="A23" s="5">
        <v>22</v>
      </c>
      <c r="B23" s="11" t="s">
        <v>50</v>
      </c>
      <c r="C23" s="11" t="s">
        <v>54</v>
      </c>
      <c r="D23" s="12">
        <v>35375</v>
      </c>
      <c r="E23" s="13">
        <f t="shared" ca="1" si="0"/>
        <v>24.849315068493151</v>
      </c>
      <c r="F23" s="11"/>
      <c r="G23" s="14" t="str">
        <f t="shared" ca="1" si="1"/>
        <v>do 35</v>
      </c>
      <c r="H23" s="21">
        <v>3</v>
      </c>
      <c r="K23"/>
      <c r="N23"/>
      <c r="P23">
        <v>20</v>
      </c>
      <c r="Q23" s="43" t="s">
        <v>55</v>
      </c>
      <c r="T23"/>
    </row>
    <row r="24" spans="1:22" x14ac:dyDescent="0.3">
      <c r="A24" s="1">
        <v>23</v>
      </c>
      <c r="B24" s="7" t="s">
        <v>55</v>
      </c>
      <c r="C24" s="7" t="s">
        <v>56</v>
      </c>
      <c r="D24" s="8">
        <v>33416</v>
      </c>
      <c r="E24" s="9">
        <f t="shared" ca="1" si="0"/>
        <v>30.216438356164385</v>
      </c>
      <c r="F24" s="7"/>
      <c r="G24" s="10" t="str">
        <f t="shared" ca="1" si="1"/>
        <v>do 35</v>
      </c>
      <c r="H24" s="21">
        <v>4</v>
      </c>
      <c r="K24"/>
      <c r="N24"/>
      <c r="Q24" s="42" t="s">
        <v>29</v>
      </c>
      <c r="T24"/>
    </row>
    <row r="25" spans="1:22" x14ac:dyDescent="0.3">
      <c r="A25" s="5">
        <v>24</v>
      </c>
      <c r="B25" s="11"/>
      <c r="C25" s="11"/>
      <c r="D25" s="12"/>
      <c r="E25" s="13">
        <f t="shared" ca="1" si="0"/>
        <v>121.76712328767124</v>
      </c>
      <c r="F25" s="11"/>
      <c r="G25" s="14" t="str">
        <f t="shared" ca="1" si="1"/>
        <v>nad 35</v>
      </c>
      <c r="H25" s="21">
        <v>5</v>
      </c>
      <c r="K25"/>
      <c r="N25"/>
      <c r="Q25"/>
      <c r="T25"/>
    </row>
    <row r="26" spans="1:22" x14ac:dyDescent="0.3">
      <c r="A26" s="1">
        <v>25</v>
      </c>
      <c r="B26" s="7"/>
      <c r="C26" s="7"/>
      <c r="D26" s="8"/>
      <c r="E26" s="9">
        <f t="shared" ca="1" si="0"/>
        <v>121.76712328767124</v>
      </c>
      <c r="F26" s="7"/>
      <c r="G26" s="10" t="str">
        <f t="shared" ca="1" si="1"/>
        <v>nad 35</v>
      </c>
      <c r="H26" s="21">
        <v>6</v>
      </c>
      <c r="K26"/>
      <c r="N26"/>
      <c r="Q26"/>
      <c r="T26"/>
    </row>
    <row r="27" spans="1:22" x14ac:dyDescent="0.3">
      <c r="A27" s="5">
        <v>26</v>
      </c>
      <c r="B27" s="11"/>
      <c r="C27" s="11"/>
      <c r="D27" s="12"/>
      <c r="E27" s="13">
        <f t="shared" ca="1" si="0"/>
        <v>121.76712328767124</v>
      </c>
      <c r="F27" s="11"/>
      <c r="G27" s="14" t="str">
        <f t="shared" ca="1" si="1"/>
        <v>nad 35</v>
      </c>
      <c r="H27" s="4">
        <v>1</v>
      </c>
      <c r="K27"/>
      <c r="N27"/>
      <c r="Q27"/>
    </row>
    <row r="28" spans="1:22" x14ac:dyDescent="0.3">
      <c r="A28" s="1">
        <v>27</v>
      </c>
      <c r="B28" s="7"/>
      <c r="C28" s="7"/>
      <c r="D28" s="8"/>
      <c r="E28" s="9">
        <f t="shared" ca="1" si="0"/>
        <v>121.76712328767124</v>
      </c>
      <c r="F28" s="7"/>
      <c r="G28" s="10" t="str">
        <f t="shared" ca="1" si="1"/>
        <v>nad 35</v>
      </c>
      <c r="H28" s="4">
        <v>2</v>
      </c>
      <c r="K28"/>
      <c r="N28"/>
      <c r="Q28"/>
    </row>
    <row r="29" spans="1:22" x14ac:dyDescent="0.3">
      <c r="A29" s="5">
        <v>28</v>
      </c>
      <c r="B29" s="11"/>
      <c r="C29" s="11"/>
      <c r="D29" s="12"/>
      <c r="E29" s="13">
        <f t="shared" ca="1" si="0"/>
        <v>121.76712328767124</v>
      </c>
      <c r="F29" s="11"/>
      <c r="G29" s="14" t="str">
        <f t="shared" ca="1" si="1"/>
        <v>nad 35</v>
      </c>
      <c r="H29" s="4">
        <v>3</v>
      </c>
      <c r="K29"/>
      <c r="N29"/>
      <c r="Q29"/>
    </row>
    <row r="30" spans="1:22" x14ac:dyDescent="0.3">
      <c r="A30" s="1">
        <v>29</v>
      </c>
      <c r="B30" s="7"/>
      <c r="C30" s="7"/>
      <c r="D30" s="8"/>
      <c r="E30" s="9">
        <f t="shared" ca="1" si="0"/>
        <v>121.76712328767124</v>
      </c>
      <c r="F30" s="7"/>
      <c r="G30" s="10" t="str">
        <f t="shared" ca="1" si="1"/>
        <v>nad 35</v>
      </c>
      <c r="H30" s="4">
        <v>4</v>
      </c>
      <c r="K30"/>
    </row>
    <row r="31" spans="1:22" x14ac:dyDescent="0.3">
      <c r="A31" s="5">
        <v>30</v>
      </c>
      <c r="B31" s="11"/>
      <c r="C31" s="11"/>
      <c r="D31" s="11"/>
      <c r="E31" s="13">
        <v>38</v>
      </c>
      <c r="F31" s="11"/>
      <c r="G31" s="14" t="str">
        <f t="shared" si="1"/>
        <v>nad 35</v>
      </c>
      <c r="H31" s="4">
        <v>5</v>
      </c>
      <c r="K31"/>
    </row>
    <row r="32" spans="1:22" x14ac:dyDescent="0.3">
      <c r="A32" s="1">
        <v>31</v>
      </c>
      <c r="B32" s="7"/>
      <c r="C32" s="7"/>
      <c r="D32" s="8"/>
      <c r="E32" s="9">
        <f t="shared" ref="E32:E38" ca="1" si="2">(G$1-D32)/365</f>
        <v>121.76712328767124</v>
      </c>
      <c r="F32" s="7" t="s">
        <v>7</v>
      </c>
      <c r="G32" s="10" t="str">
        <f>IF(F32="ž","ženy",IF(E32&lt;18,"dorost",IF(18&lt;E32&lt;35,"do 35","nad 35")))</f>
        <v>ženy</v>
      </c>
      <c r="H32" s="21">
        <v>1</v>
      </c>
      <c r="K32"/>
    </row>
    <row r="33" spans="1:11" x14ac:dyDescent="0.3">
      <c r="A33" s="5">
        <v>32</v>
      </c>
      <c r="B33" s="11"/>
      <c r="C33" s="19"/>
      <c r="D33" s="12"/>
      <c r="E33" s="13">
        <f t="shared" ca="1" si="2"/>
        <v>121.76712328767124</v>
      </c>
      <c r="F33" s="11" t="s">
        <v>7</v>
      </c>
      <c r="G33" s="14" t="str">
        <f>IF(F33="ž","ženy",IF(E33&lt;18,"dorost",IF(18&lt;E33&lt;35,"do 35","nad 35")))</f>
        <v>ženy</v>
      </c>
      <c r="H33" s="21">
        <v>2</v>
      </c>
      <c r="K33"/>
    </row>
    <row r="34" spans="1:11" x14ac:dyDescent="0.3">
      <c r="A34" s="1">
        <v>33</v>
      </c>
      <c r="B34" s="7"/>
      <c r="C34" s="18"/>
      <c r="D34" s="8"/>
      <c r="E34" s="9">
        <f t="shared" ca="1" si="2"/>
        <v>121.76712328767124</v>
      </c>
      <c r="F34" s="7" t="s">
        <v>7</v>
      </c>
      <c r="G34" s="10" t="str">
        <f>IF(F34="ž","ženy",IF(E34&lt;18,"dorost",IF(E34&lt;35,"do 35","nad 35")))</f>
        <v>ženy</v>
      </c>
      <c r="H34" s="21">
        <v>3</v>
      </c>
      <c r="K34"/>
    </row>
    <row r="35" spans="1:11" x14ac:dyDescent="0.3">
      <c r="A35" s="5">
        <v>34</v>
      </c>
      <c r="B35" s="11"/>
      <c r="C35" s="11"/>
      <c r="D35" s="12"/>
      <c r="E35" s="13">
        <f t="shared" ca="1" si="2"/>
        <v>121.76712328767124</v>
      </c>
      <c r="F35" s="11" t="s">
        <v>7</v>
      </c>
      <c r="G35" s="14" t="str">
        <f>IF(F35="ž","ženy",IF(E35&lt;18,"dorost",IF(E35&lt;35,"do 35","nad 35")))</f>
        <v>ženy</v>
      </c>
      <c r="H35" s="21">
        <v>4</v>
      </c>
      <c r="K35"/>
    </row>
    <row r="36" spans="1:11" x14ac:dyDescent="0.3">
      <c r="A36" s="1">
        <v>35</v>
      </c>
      <c r="B36" s="7"/>
      <c r="C36" s="7"/>
      <c r="D36" s="8"/>
      <c r="E36" s="9">
        <f t="shared" ca="1" si="2"/>
        <v>121.76712328767124</v>
      </c>
      <c r="F36" s="7" t="s">
        <v>7</v>
      </c>
      <c r="G36" s="10" t="str">
        <f>IF(F36="ž","ženy",IF(E36&lt;18,"dorost",IF(E36&lt;35,"do 35","nad 35")))</f>
        <v>ženy</v>
      </c>
      <c r="H36" s="21">
        <v>5</v>
      </c>
      <c r="K36"/>
    </row>
    <row r="37" spans="1:11" x14ac:dyDescent="0.3">
      <c r="A37" s="5">
        <v>36</v>
      </c>
      <c r="B37" s="11"/>
      <c r="C37" s="11"/>
      <c r="D37" s="12"/>
      <c r="E37" s="13">
        <f t="shared" ca="1" si="2"/>
        <v>121.76712328767124</v>
      </c>
      <c r="F37" s="11" t="s">
        <v>7</v>
      </c>
      <c r="G37" s="14" t="str">
        <f>IF(F37="ž","ženy",IF(E37&lt;18,"dorost",IF(E37&lt;35,"do 35","nad 35")))</f>
        <v>ženy</v>
      </c>
      <c r="H37" s="21">
        <v>6</v>
      </c>
    </row>
    <row r="38" spans="1:11" x14ac:dyDescent="0.3">
      <c r="A38" s="1">
        <v>37</v>
      </c>
      <c r="B38" s="7"/>
      <c r="C38" s="7"/>
      <c r="D38" s="8"/>
      <c r="E38" s="9">
        <f t="shared" ca="1" si="2"/>
        <v>121.76712328767124</v>
      </c>
      <c r="F38" s="7" t="s">
        <v>7</v>
      </c>
      <c r="G38" s="10" t="str">
        <f>IF(F38="ž","ženy",IF(E38&lt;18,"dorost",IF(E38&lt;35,"do 35","nad 35")))</f>
        <v>ženy</v>
      </c>
      <c r="H38" s="21">
        <v>7</v>
      </c>
    </row>
    <row r="39" spans="1:11" x14ac:dyDescent="0.3">
      <c r="A39" s="5">
        <v>38</v>
      </c>
      <c r="B39" s="11"/>
      <c r="C39" s="11"/>
      <c r="D39" s="12"/>
      <c r="E39" s="13">
        <f t="shared" ref="E39:E51" ca="1" si="3">(G$1-D39)/365</f>
        <v>121.76712328767124</v>
      </c>
      <c r="F39" s="11" t="s">
        <v>7</v>
      </c>
      <c r="G39" s="14" t="str">
        <f t="shared" ref="G39:G44" si="4">IF(F39="ž","ženy",IF(E39&lt;18,"dorost",IF(E39&lt;35,"do 35","nad 35")))</f>
        <v>ženy</v>
      </c>
      <c r="H39" s="21">
        <v>8</v>
      </c>
    </row>
    <row r="40" spans="1:11" x14ac:dyDescent="0.3">
      <c r="A40" s="5">
        <v>39</v>
      </c>
      <c r="B40" s="11"/>
      <c r="C40" s="11"/>
      <c r="D40" s="11"/>
      <c r="E40" s="13">
        <f t="shared" ca="1" si="3"/>
        <v>121.76712328767124</v>
      </c>
      <c r="F40" s="11"/>
      <c r="G40" s="14" t="str">
        <f t="shared" ca="1" si="4"/>
        <v>nad 35</v>
      </c>
    </row>
    <row r="41" spans="1:11" x14ac:dyDescent="0.3">
      <c r="A41" s="5">
        <v>40</v>
      </c>
      <c r="B41" s="11"/>
      <c r="C41" s="11"/>
      <c r="D41" s="11"/>
      <c r="E41" s="13">
        <f t="shared" ca="1" si="3"/>
        <v>121.76712328767124</v>
      </c>
      <c r="F41" s="11"/>
      <c r="G41" s="14" t="str">
        <f t="shared" ca="1" si="4"/>
        <v>nad 35</v>
      </c>
    </row>
    <row r="42" spans="1:11" x14ac:dyDescent="0.3">
      <c r="A42" s="5">
        <v>41</v>
      </c>
      <c r="B42" s="11"/>
      <c r="C42" s="11"/>
      <c r="D42" s="11"/>
      <c r="E42" s="13">
        <f t="shared" ca="1" si="3"/>
        <v>121.76712328767124</v>
      </c>
      <c r="F42" s="11"/>
      <c r="G42" s="14" t="str">
        <f t="shared" ca="1" si="4"/>
        <v>nad 35</v>
      </c>
    </row>
    <row r="43" spans="1:11" x14ac:dyDescent="0.3">
      <c r="A43" s="5">
        <v>42</v>
      </c>
      <c r="B43" s="11"/>
      <c r="C43" s="11"/>
      <c r="D43" s="11"/>
      <c r="E43" s="13">
        <f t="shared" ca="1" si="3"/>
        <v>121.76712328767124</v>
      </c>
      <c r="F43" s="11"/>
      <c r="G43" s="14" t="str">
        <f t="shared" ca="1" si="4"/>
        <v>nad 35</v>
      </c>
    </row>
    <row r="44" spans="1:11" x14ac:dyDescent="0.3">
      <c r="A44" s="5">
        <v>43</v>
      </c>
      <c r="B44" s="11"/>
      <c r="C44" s="11"/>
      <c r="D44" s="11"/>
      <c r="E44" s="13">
        <f t="shared" ca="1" si="3"/>
        <v>121.76712328767124</v>
      </c>
      <c r="F44" s="11"/>
      <c r="G44" s="14" t="str">
        <f t="shared" ca="1" si="4"/>
        <v>nad 35</v>
      </c>
    </row>
    <row r="45" spans="1:11" x14ac:dyDescent="0.3">
      <c r="A45" s="5">
        <v>44</v>
      </c>
      <c r="B45" s="11"/>
      <c r="C45" s="11"/>
      <c r="D45" s="11"/>
      <c r="E45" s="13">
        <f t="shared" ca="1" si="3"/>
        <v>121.76712328767124</v>
      </c>
      <c r="F45" s="11"/>
      <c r="G45" s="14"/>
    </row>
    <row r="46" spans="1:11" x14ac:dyDescent="0.3">
      <c r="A46" s="5">
        <v>45</v>
      </c>
      <c r="B46" s="11"/>
      <c r="C46" s="11"/>
      <c r="D46" s="11"/>
      <c r="E46" s="13">
        <f t="shared" ca="1" si="3"/>
        <v>121.76712328767124</v>
      </c>
      <c r="F46" s="11"/>
      <c r="G46" s="14"/>
    </row>
    <row r="47" spans="1:11" x14ac:dyDescent="0.3">
      <c r="A47" s="5">
        <v>46</v>
      </c>
      <c r="B47" s="11"/>
      <c r="C47" s="11"/>
      <c r="D47" s="11"/>
      <c r="E47" s="13">
        <f t="shared" ca="1" si="3"/>
        <v>121.76712328767124</v>
      </c>
      <c r="F47" s="11"/>
      <c r="G47" s="14"/>
    </row>
    <row r="48" spans="1:11" x14ac:dyDescent="0.3">
      <c r="A48" s="5">
        <v>47</v>
      </c>
      <c r="B48" s="11"/>
      <c r="C48" s="11"/>
      <c r="D48" s="11"/>
      <c r="E48" s="13">
        <f t="shared" ca="1" si="3"/>
        <v>121.76712328767124</v>
      </c>
      <c r="F48" s="11"/>
      <c r="G48" s="14"/>
    </row>
    <row r="49" spans="1:7" x14ac:dyDescent="0.3">
      <c r="A49" s="5">
        <v>48</v>
      </c>
      <c r="B49" s="11"/>
      <c r="C49" s="11"/>
      <c r="D49" s="11"/>
      <c r="E49" s="13">
        <f t="shared" ca="1" si="3"/>
        <v>121.76712328767124</v>
      </c>
      <c r="F49" s="11"/>
      <c r="G49" s="14"/>
    </row>
    <row r="50" spans="1:7" x14ac:dyDescent="0.3">
      <c r="A50" s="5">
        <v>49</v>
      </c>
      <c r="B50" s="11"/>
      <c r="C50" s="11"/>
      <c r="D50" s="11"/>
      <c r="E50" s="13">
        <f t="shared" ca="1" si="3"/>
        <v>121.76712328767124</v>
      </c>
      <c r="F50" s="11"/>
      <c r="G50" s="14"/>
    </row>
    <row r="51" spans="1:7" ht="15" thickBot="1" x14ac:dyDescent="0.35">
      <c r="A51" s="6">
        <v>50</v>
      </c>
      <c r="B51" s="15"/>
      <c r="C51" s="15"/>
      <c r="D51" s="15"/>
      <c r="E51" s="16">
        <f t="shared" ca="1" si="3"/>
        <v>121.76712328767124</v>
      </c>
      <c r="F51" s="15"/>
      <c r="G51" s="17"/>
    </row>
    <row r="52" spans="1:7" ht="15" thickTop="1" x14ac:dyDescent="0.3"/>
  </sheetData>
  <pageMargins left="0.23622047244094491" right="0.23622047244094491" top="0.15748031496062992" bottom="0.74803149606299213" header="0" footer="0.31496062992125984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119A8-89DD-4247-9AC5-D611E87C2100}">
  <dimension ref="B1:D10"/>
  <sheetViews>
    <sheetView workbookViewId="0">
      <selection activeCell="B1" sqref="B1:D6"/>
    </sheetView>
  </sheetViews>
  <sheetFormatPr defaultRowHeight="14.4" x14ac:dyDescent="0.3"/>
  <cols>
    <col min="2" max="2" width="32.6640625" customWidth="1"/>
    <col min="3" max="3" width="19.5546875" customWidth="1"/>
    <col min="4" max="4" width="17.77734375" customWidth="1"/>
  </cols>
  <sheetData>
    <row r="1" spans="2:4" ht="29.4" thickTop="1" x14ac:dyDescent="0.55000000000000004">
      <c r="B1" s="67" t="s">
        <v>18</v>
      </c>
      <c r="C1" s="68" t="s">
        <v>15</v>
      </c>
      <c r="D1" s="69" t="s">
        <v>16</v>
      </c>
    </row>
    <row r="2" spans="2:4" ht="28.8" x14ac:dyDescent="0.55000000000000004">
      <c r="B2" s="45" t="s">
        <v>8</v>
      </c>
      <c r="C2" s="40">
        <v>1.5140046296296297E-3</v>
      </c>
      <c r="D2" s="27">
        <f>RANK(C2,C$2:C$6,1)</f>
        <v>1</v>
      </c>
    </row>
    <row r="3" spans="2:4" ht="28.8" x14ac:dyDescent="0.55000000000000004">
      <c r="B3" s="49" t="s">
        <v>23</v>
      </c>
      <c r="C3" s="50">
        <v>2.4900462962962962E-3</v>
      </c>
      <c r="D3" s="70">
        <f>RANK(C3,C$2:C$6,1)</f>
        <v>2</v>
      </c>
    </row>
    <row r="4" spans="2:4" ht="28.8" x14ac:dyDescent="0.55000000000000004">
      <c r="B4" s="45" t="s">
        <v>24</v>
      </c>
      <c r="C4" s="40">
        <v>2.6690972222222224E-3</v>
      </c>
      <c r="D4" s="27">
        <f>RANK(C4,C$2:C$6,1)</f>
        <v>3</v>
      </c>
    </row>
    <row r="5" spans="2:4" ht="28.8" x14ac:dyDescent="0.55000000000000004">
      <c r="B5" s="49" t="s">
        <v>10</v>
      </c>
      <c r="C5" s="50">
        <v>2.9084490740740741E-3</v>
      </c>
      <c r="D5" s="70">
        <f>RANK(C5,C$2:C$6,1)</f>
        <v>4</v>
      </c>
    </row>
    <row r="6" spans="2:4" ht="29.4" thickBot="1" x14ac:dyDescent="0.6">
      <c r="B6" s="51" t="s">
        <v>36</v>
      </c>
      <c r="C6" s="52">
        <v>2.9624999999999999E-3</v>
      </c>
      <c r="D6" s="34">
        <f>RANK(C6,C$2:C$6,1)</f>
        <v>5</v>
      </c>
    </row>
    <row r="7" spans="2:4" ht="29.4" thickTop="1" x14ac:dyDescent="0.55000000000000004">
      <c r="B7" s="47"/>
      <c r="C7" s="71"/>
      <c r="D7" s="47"/>
    </row>
    <row r="8" spans="2:4" ht="28.8" x14ac:dyDescent="0.55000000000000004">
      <c r="B8" s="46"/>
      <c r="C8" s="46"/>
      <c r="D8" s="46"/>
    </row>
    <row r="9" spans="2:4" ht="28.8" x14ac:dyDescent="0.55000000000000004">
      <c r="B9" s="46"/>
      <c r="C9" s="46"/>
      <c r="D9" s="46"/>
    </row>
    <row r="10" spans="2:4" ht="28.8" x14ac:dyDescent="0.55000000000000004">
      <c r="B10" s="46"/>
      <c r="C10" s="46"/>
      <c r="D10" s="46"/>
    </row>
  </sheetData>
  <sortState xmlns:xlrd2="http://schemas.microsoft.com/office/spreadsheetml/2017/richdata2" ref="B2:D6">
    <sortCondition ref="D2:D6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637E0-D9C4-4F7B-AD2B-E8ACBA4E9009}">
  <dimension ref="B1:D12"/>
  <sheetViews>
    <sheetView workbookViewId="0">
      <selection activeCell="B1" sqref="B1:D4"/>
    </sheetView>
  </sheetViews>
  <sheetFormatPr defaultRowHeight="14.4" x14ac:dyDescent="0.3"/>
  <cols>
    <col min="1" max="1" width="4.88671875" customWidth="1"/>
    <col min="2" max="2" width="38.77734375" customWidth="1"/>
    <col min="3" max="3" width="22.109375" customWidth="1"/>
    <col min="4" max="4" width="16.44140625" customWidth="1"/>
  </cols>
  <sheetData>
    <row r="1" spans="2:4" ht="31.8" thickTop="1" x14ac:dyDescent="0.6">
      <c r="B1" s="28" t="s">
        <v>17</v>
      </c>
      <c r="C1" s="29" t="s">
        <v>15</v>
      </c>
      <c r="D1" s="30" t="s">
        <v>16</v>
      </c>
    </row>
    <row r="2" spans="2:4" ht="31.2" x14ac:dyDescent="0.6">
      <c r="B2" s="45" t="s">
        <v>21</v>
      </c>
      <c r="C2" s="38">
        <v>2.4671296296296294E-3</v>
      </c>
      <c r="D2" s="31">
        <f>RANK(C2,C$2:C$9,1)</f>
        <v>1</v>
      </c>
    </row>
    <row r="3" spans="2:4" ht="31.2" x14ac:dyDescent="0.6">
      <c r="B3" s="49" t="s">
        <v>46</v>
      </c>
      <c r="C3" s="53">
        <v>2.6747685185185186E-3</v>
      </c>
      <c r="D3" s="54">
        <f>RANK(C3,C$2:C$9,1)</f>
        <v>2</v>
      </c>
    </row>
    <row r="4" spans="2:4" ht="31.8" thickBot="1" x14ac:dyDescent="0.65">
      <c r="B4" s="51" t="s">
        <v>44</v>
      </c>
      <c r="C4" s="66">
        <v>4.0898148148148144E-3</v>
      </c>
      <c r="D4" s="32">
        <f>RANK(C4,C$2:C$9,1)</f>
        <v>3</v>
      </c>
    </row>
    <row r="5" spans="2:4" ht="31.8" thickTop="1" x14ac:dyDescent="0.6">
      <c r="B5" s="58"/>
      <c r="C5" s="59"/>
      <c r="D5" s="60"/>
    </row>
    <row r="6" spans="2:4" ht="31.2" x14ac:dyDescent="0.6">
      <c r="B6" s="65"/>
      <c r="C6" s="62"/>
      <c r="D6" s="63"/>
    </row>
    <row r="7" spans="2:4" ht="31.2" x14ac:dyDescent="0.6">
      <c r="B7" s="65"/>
      <c r="C7" s="62"/>
      <c r="D7" s="63"/>
    </row>
    <row r="8" spans="2:4" ht="31.2" x14ac:dyDescent="0.6">
      <c r="B8" s="65"/>
      <c r="C8" s="62"/>
      <c r="D8" s="63"/>
    </row>
    <row r="9" spans="2:4" ht="31.2" x14ac:dyDescent="0.6">
      <c r="B9" s="65"/>
      <c r="C9" s="62"/>
      <c r="D9" s="63"/>
    </row>
    <row r="10" spans="2:4" ht="31.2" x14ac:dyDescent="0.6">
      <c r="B10" s="63"/>
      <c r="C10" s="63"/>
      <c r="D10" s="63"/>
    </row>
    <row r="11" spans="2:4" ht="31.2" x14ac:dyDescent="0.6">
      <c r="B11" s="63"/>
      <c r="C11" s="63"/>
      <c r="D11" s="63"/>
    </row>
    <row r="12" spans="2:4" ht="31.2" x14ac:dyDescent="0.6">
      <c r="B12" s="63"/>
      <c r="C12" s="63"/>
      <c r="D12" s="63"/>
    </row>
  </sheetData>
  <sortState xmlns:xlrd2="http://schemas.microsoft.com/office/spreadsheetml/2017/richdata2" ref="B2:D6">
    <sortCondition ref="D2:D6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1F735-1C5F-4985-9555-A5C649BA6236}">
  <dimension ref="B1:H16"/>
  <sheetViews>
    <sheetView tabSelected="1" workbookViewId="0">
      <selection activeCell="G8" sqref="G8"/>
    </sheetView>
  </sheetViews>
  <sheetFormatPr defaultRowHeight="14.4" x14ac:dyDescent="0.3"/>
  <cols>
    <col min="1" max="1" width="0.109375" customWidth="1"/>
    <col min="2" max="2" width="33.33203125" customWidth="1"/>
    <col min="3" max="3" width="17.33203125" customWidth="1"/>
    <col min="4" max="4" width="13.109375" customWidth="1"/>
    <col min="5" max="5" width="1.77734375" customWidth="1"/>
    <col min="6" max="6" width="32.33203125" customWidth="1"/>
    <col min="7" max="7" width="16.88671875" customWidth="1"/>
    <col min="8" max="8" width="13.6640625" customWidth="1"/>
  </cols>
  <sheetData>
    <row r="1" spans="2:8" ht="15" thickBot="1" x14ac:dyDescent="0.35"/>
    <row r="2" spans="2:8" ht="31.8" thickTop="1" x14ac:dyDescent="0.6">
      <c r="B2" s="35" t="s">
        <v>63</v>
      </c>
      <c r="C2" s="36" t="s">
        <v>15</v>
      </c>
      <c r="D2" s="37" t="s">
        <v>16</v>
      </c>
      <c r="F2" s="28" t="s">
        <v>17</v>
      </c>
      <c r="G2" s="29" t="s">
        <v>15</v>
      </c>
      <c r="H2" s="30" t="s">
        <v>16</v>
      </c>
    </row>
    <row r="3" spans="2:8" ht="31.2" x14ac:dyDescent="0.6">
      <c r="B3" s="45" t="s">
        <v>37</v>
      </c>
      <c r="C3" s="38">
        <v>1.6781249999999999E-3</v>
      </c>
      <c r="D3" s="31">
        <f>RANK(C3,C$2:C$8,1)</f>
        <v>1</v>
      </c>
      <c r="F3" s="45" t="s">
        <v>21</v>
      </c>
      <c r="G3" s="38">
        <v>2.4671296296296294E-3</v>
      </c>
      <c r="H3" s="31">
        <f>RANK(G3,G$2:G$9,1)</f>
        <v>1</v>
      </c>
    </row>
    <row r="4" spans="2:8" ht="31.2" x14ac:dyDescent="0.6">
      <c r="B4" s="49" t="s">
        <v>56</v>
      </c>
      <c r="C4" s="53">
        <v>2.0832175925925927E-3</v>
      </c>
      <c r="D4" s="54">
        <f>RANK(C4,C$2:C$8,1)</f>
        <v>2</v>
      </c>
      <c r="F4" s="49" t="s">
        <v>46</v>
      </c>
      <c r="G4" s="53">
        <v>2.6747685185185186E-3</v>
      </c>
      <c r="H4" s="54">
        <f>RANK(G4,G$2:G$9,1)</f>
        <v>2</v>
      </c>
    </row>
    <row r="5" spans="2:8" ht="31.8" thickBot="1" x14ac:dyDescent="0.65">
      <c r="B5" s="45" t="s">
        <v>49</v>
      </c>
      <c r="C5" s="38">
        <v>2.3150462962962964E-3</v>
      </c>
      <c r="D5" s="31">
        <f t="shared" ref="D5:D8" si="0">RANK(C5,C$2:C$8,1)</f>
        <v>3</v>
      </c>
      <c r="F5" s="51" t="s">
        <v>44</v>
      </c>
      <c r="G5" s="66">
        <v>4.0898148148148144E-3</v>
      </c>
      <c r="H5" s="32">
        <f>RANK(G5,G$2:G$9,1)</f>
        <v>3</v>
      </c>
    </row>
    <row r="6" spans="2:8" ht="31.8" thickTop="1" x14ac:dyDescent="0.6">
      <c r="B6" s="49" t="s">
        <v>43</v>
      </c>
      <c r="C6" s="53">
        <v>2.6261574074074073E-3</v>
      </c>
      <c r="D6" s="54">
        <f t="shared" si="0"/>
        <v>4</v>
      </c>
    </row>
    <row r="7" spans="2:8" ht="31.2" x14ac:dyDescent="0.6">
      <c r="B7" s="45" t="s">
        <v>59</v>
      </c>
      <c r="C7" s="38">
        <v>2.8148148148148151E-3</v>
      </c>
      <c r="D7" s="31">
        <f t="shared" si="0"/>
        <v>5</v>
      </c>
    </row>
    <row r="8" spans="2:8" ht="31.8" thickBot="1" x14ac:dyDescent="0.65">
      <c r="B8" s="56" t="s">
        <v>58</v>
      </c>
      <c r="C8" s="57">
        <v>4.6373842592592586E-3</v>
      </c>
      <c r="D8" s="55">
        <f t="shared" si="0"/>
        <v>6</v>
      </c>
    </row>
    <row r="9" spans="2:8" ht="15.6" thickTop="1" thickBot="1" x14ac:dyDescent="0.35"/>
    <row r="10" spans="2:8" ht="29.4" thickTop="1" x14ac:dyDescent="0.55000000000000004">
      <c r="B10" s="33" t="s">
        <v>19</v>
      </c>
      <c r="C10" s="25" t="s">
        <v>15</v>
      </c>
      <c r="D10" s="26" t="s">
        <v>16</v>
      </c>
      <c r="F10" s="67" t="s">
        <v>18</v>
      </c>
      <c r="G10" s="68" t="s">
        <v>15</v>
      </c>
      <c r="H10" s="69" t="s">
        <v>16</v>
      </c>
    </row>
    <row r="11" spans="2:8" ht="28.8" x14ac:dyDescent="0.55000000000000004">
      <c r="B11" s="45" t="s">
        <v>12</v>
      </c>
      <c r="C11" s="40">
        <v>2.1425925925925926E-3</v>
      </c>
      <c r="D11" s="27">
        <f>RANK(C11,C$11:C$15,1)</f>
        <v>1</v>
      </c>
      <c r="F11" s="45" t="s">
        <v>8</v>
      </c>
      <c r="G11" s="40">
        <v>1.5140046296296297E-3</v>
      </c>
      <c r="H11" s="27">
        <f>RANK(G11,G$11:G$15,1)</f>
        <v>1</v>
      </c>
    </row>
    <row r="12" spans="2:8" ht="28.8" x14ac:dyDescent="0.55000000000000004">
      <c r="B12" s="24" t="s">
        <v>60</v>
      </c>
      <c r="C12" s="50">
        <v>2.2579861111111112E-3</v>
      </c>
      <c r="D12" s="23">
        <f>RANK(C12,C$11:C$15,1)</f>
        <v>2</v>
      </c>
      <c r="F12" s="49" t="s">
        <v>23</v>
      </c>
      <c r="G12" s="50">
        <v>2.4900462962962962E-3</v>
      </c>
      <c r="H12" s="70">
        <f>RANK(G12,G$11:G$15,1)</f>
        <v>2</v>
      </c>
    </row>
    <row r="13" spans="2:8" ht="28.8" x14ac:dyDescent="0.55000000000000004">
      <c r="B13" s="22" t="s">
        <v>61</v>
      </c>
      <c r="C13" s="40">
        <v>2.4348379629629629E-3</v>
      </c>
      <c r="D13" s="27">
        <f t="shared" ref="D13:D15" si="1">RANK(C13,C$11:C$15,1)</f>
        <v>3</v>
      </c>
      <c r="F13" s="45" t="s">
        <v>24</v>
      </c>
      <c r="G13" s="40">
        <v>2.6690972222222224E-3</v>
      </c>
      <c r="H13" s="27">
        <f t="shared" ref="H13:H15" si="2">RANK(G13,G$11:G$15,1)</f>
        <v>3</v>
      </c>
    </row>
    <row r="14" spans="2:8" ht="28.8" x14ac:dyDescent="0.55000000000000004">
      <c r="B14" s="44" t="s">
        <v>35</v>
      </c>
      <c r="C14" s="39">
        <v>2.8273148148148151E-3</v>
      </c>
      <c r="D14" s="23">
        <f t="shared" si="1"/>
        <v>4</v>
      </c>
      <c r="F14" s="49" t="s">
        <v>10</v>
      </c>
      <c r="G14" s="50">
        <v>2.9084490740740741E-3</v>
      </c>
      <c r="H14" s="70">
        <f t="shared" si="2"/>
        <v>4</v>
      </c>
    </row>
    <row r="15" spans="2:8" ht="29.4" thickBot="1" x14ac:dyDescent="0.6">
      <c r="B15" s="51" t="s">
        <v>25</v>
      </c>
      <c r="C15" s="52">
        <v>3.472222222222222E-3</v>
      </c>
      <c r="D15" s="34">
        <f t="shared" si="1"/>
        <v>5</v>
      </c>
      <c r="F15" s="51" t="s">
        <v>36</v>
      </c>
      <c r="G15" s="52">
        <v>2.9624999999999999E-3</v>
      </c>
      <c r="H15" s="34">
        <f t="shared" si="2"/>
        <v>5</v>
      </c>
    </row>
    <row r="16" spans="2:8" ht="15" thickTop="1" x14ac:dyDescent="0.3"/>
  </sheetData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48FAE-CBF6-420D-894C-59961F6AEBB4}">
  <dimension ref="B1:D27"/>
  <sheetViews>
    <sheetView zoomScale="55" zoomScaleNormal="55" workbookViewId="0">
      <selection activeCell="B1" sqref="B1:D7"/>
    </sheetView>
  </sheetViews>
  <sheetFormatPr defaultRowHeight="14.4" x14ac:dyDescent="0.3"/>
  <cols>
    <col min="1" max="1" width="2.77734375" customWidth="1"/>
    <col min="2" max="2" width="35.33203125" customWidth="1"/>
    <col min="3" max="3" width="26.77734375" customWidth="1"/>
    <col min="4" max="4" width="18.33203125" customWidth="1"/>
  </cols>
  <sheetData>
    <row r="1" spans="2:4" ht="31.8" thickTop="1" x14ac:dyDescent="0.6">
      <c r="B1" s="35" t="s">
        <v>62</v>
      </c>
      <c r="C1" s="36" t="s">
        <v>15</v>
      </c>
      <c r="D1" s="37" t="s">
        <v>16</v>
      </c>
    </row>
    <row r="2" spans="2:4" ht="31.2" x14ac:dyDescent="0.6">
      <c r="B2" s="45" t="s">
        <v>37</v>
      </c>
      <c r="C2" s="38">
        <v>1.6781249999999999E-3</v>
      </c>
      <c r="D2" s="31">
        <f>RANK(C2,C$2:C$19,1)</f>
        <v>1</v>
      </c>
    </row>
    <row r="3" spans="2:4" ht="31.2" x14ac:dyDescent="0.6">
      <c r="B3" s="49" t="s">
        <v>56</v>
      </c>
      <c r="C3" s="53">
        <v>2.0832175925925927E-3</v>
      </c>
      <c r="D3" s="54">
        <f>RANK(C3,C$2:C$19,1)</f>
        <v>2</v>
      </c>
    </row>
    <row r="4" spans="2:4" ht="31.2" x14ac:dyDescent="0.6">
      <c r="B4" s="45" t="s">
        <v>49</v>
      </c>
      <c r="C4" s="38">
        <v>2.3150462962962964E-3</v>
      </c>
      <c r="D4" s="31">
        <f>RANK(C4,C$2:C$19,1)</f>
        <v>3</v>
      </c>
    </row>
    <row r="5" spans="2:4" ht="31.2" x14ac:dyDescent="0.6">
      <c r="B5" s="49" t="s">
        <v>43</v>
      </c>
      <c r="C5" s="53">
        <v>2.6261574074074073E-3</v>
      </c>
      <c r="D5" s="54">
        <f>RANK(C5,C$2:C$19,1)</f>
        <v>4</v>
      </c>
    </row>
    <row r="6" spans="2:4" ht="31.2" x14ac:dyDescent="0.6">
      <c r="B6" s="45" t="s">
        <v>59</v>
      </c>
      <c r="C6" s="38">
        <v>2.8148148148148151E-3</v>
      </c>
      <c r="D6" s="31">
        <f>RANK(C6,C$2:C$19,1)</f>
        <v>5</v>
      </c>
    </row>
    <row r="7" spans="2:4" ht="31.8" thickBot="1" x14ac:dyDescent="0.65">
      <c r="B7" s="56" t="s">
        <v>58</v>
      </c>
      <c r="C7" s="57">
        <v>4.6373842592592586E-3</v>
      </c>
      <c r="D7" s="55">
        <f>RANK(C7,C$2:C$19,1)</f>
        <v>6</v>
      </c>
    </row>
    <row r="8" spans="2:4" ht="31.8" thickTop="1" x14ac:dyDescent="0.6">
      <c r="B8" s="58"/>
      <c r="C8" s="59"/>
      <c r="D8" s="60"/>
    </row>
    <row r="9" spans="2:4" ht="31.2" x14ac:dyDescent="0.6">
      <c r="B9" s="61"/>
      <c r="C9" s="62"/>
      <c r="D9" s="63"/>
    </row>
    <row r="10" spans="2:4" ht="31.2" x14ac:dyDescent="0.6">
      <c r="B10" s="61"/>
      <c r="C10" s="62"/>
      <c r="D10" s="63"/>
    </row>
    <row r="11" spans="2:4" ht="31.2" x14ac:dyDescent="0.6">
      <c r="B11" s="61"/>
      <c r="C11" s="62"/>
      <c r="D11" s="63"/>
    </row>
    <row r="12" spans="2:4" ht="31.2" x14ac:dyDescent="0.6">
      <c r="B12" s="64"/>
      <c r="C12" s="62"/>
      <c r="D12" s="63"/>
    </row>
    <row r="13" spans="2:4" ht="31.2" x14ac:dyDescent="0.6">
      <c r="B13" s="64"/>
      <c r="C13" s="62"/>
      <c r="D13" s="63"/>
    </row>
    <row r="14" spans="2:4" ht="31.2" x14ac:dyDescent="0.6">
      <c r="B14" s="64"/>
      <c r="C14" s="62"/>
      <c r="D14" s="63"/>
    </row>
    <row r="15" spans="2:4" ht="31.2" x14ac:dyDescent="0.6">
      <c r="B15" s="63"/>
      <c r="C15" s="62"/>
      <c r="D15" s="63"/>
    </row>
    <row r="16" spans="2:4" ht="31.2" x14ac:dyDescent="0.6">
      <c r="B16" s="63"/>
      <c r="C16" s="62"/>
      <c r="D16" s="63"/>
    </row>
    <row r="17" spans="2:4" ht="31.2" x14ac:dyDescent="0.6">
      <c r="B17" s="63"/>
      <c r="C17" s="62"/>
      <c r="D17" s="63"/>
    </row>
    <row r="18" spans="2:4" ht="31.2" x14ac:dyDescent="0.6">
      <c r="B18" s="64"/>
      <c r="C18" s="62"/>
      <c r="D18" s="63"/>
    </row>
    <row r="19" spans="2:4" ht="31.2" x14ac:dyDescent="0.6">
      <c r="B19" s="64"/>
      <c r="C19" s="62"/>
      <c r="D19" s="63"/>
    </row>
    <row r="20" spans="2:4" ht="31.2" x14ac:dyDescent="0.6">
      <c r="B20" s="63"/>
      <c r="C20" s="63"/>
      <c r="D20" s="63"/>
    </row>
    <row r="21" spans="2:4" ht="31.2" x14ac:dyDescent="0.6">
      <c r="B21" s="63"/>
      <c r="C21" s="63"/>
      <c r="D21" s="63"/>
    </row>
    <row r="22" spans="2:4" ht="31.2" x14ac:dyDescent="0.6">
      <c r="B22" s="63"/>
      <c r="C22" s="63"/>
      <c r="D22" s="63"/>
    </row>
    <row r="23" spans="2:4" x14ac:dyDescent="0.3">
      <c r="B23" s="48"/>
      <c r="C23" s="48"/>
      <c r="D23" s="48"/>
    </row>
    <row r="24" spans="2:4" x14ac:dyDescent="0.3">
      <c r="B24" s="4"/>
      <c r="C24" s="4"/>
      <c r="D24" s="4"/>
    </row>
    <row r="25" spans="2:4" x14ac:dyDescent="0.3">
      <c r="B25" s="4"/>
      <c r="C25" s="4"/>
      <c r="D25" s="4"/>
    </row>
    <row r="26" spans="2:4" x14ac:dyDescent="0.3">
      <c r="B26" s="4"/>
      <c r="C26" s="4"/>
      <c r="D26" s="4"/>
    </row>
    <row r="27" spans="2:4" x14ac:dyDescent="0.3">
      <c r="B27" s="4"/>
      <c r="C27" s="4"/>
      <c r="D27" s="4"/>
    </row>
  </sheetData>
  <sortState xmlns:xlrd2="http://schemas.microsoft.com/office/spreadsheetml/2017/richdata2" ref="B2:D8">
    <sortCondition ref="D2:D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8388F-E062-4931-B6CF-A9A3D29A3188}">
  <dimension ref="B1:D11"/>
  <sheetViews>
    <sheetView workbookViewId="0">
      <selection activeCell="B1" sqref="B1:D6"/>
    </sheetView>
  </sheetViews>
  <sheetFormatPr defaultRowHeight="14.4" x14ac:dyDescent="0.3"/>
  <cols>
    <col min="2" max="2" width="29.109375" customWidth="1"/>
    <col min="3" max="3" width="17.21875" customWidth="1"/>
    <col min="4" max="4" width="22.44140625" customWidth="1"/>
  </cols>
  <sheetData>
    <row r="1" spans="2:4" ht="29.4" thickTop="1" x14ac:dyDescent="0.55000000000000004">
      <c r="B1" s="33" t="s">
        <v>19</v>
      </c>
      <c r="C1" s="25" t="s">
        <v>15</v>
      </c>
      <c r="D1" s="26" t="s">
        <v>16</v>
      </c>
    </row>
    <row r="2" spans="2:4" ht="28.8" x14ac:dyDescent="0.55000000000000004">
      <c r="B2" s="45" t="s">
        <v>12</v>
      </c>
      <c r="C2" s="40">
        <v>2.1425925925925926E-3</v>
      </c>
      <c r="D2" s="27">
        <f>RANK(C2,C$2:C$6,1)</f>
        <v>1</v>
      </c>
    </row>
    <row r="3" spans="2:4" ht="28.8" x14ac:dyDescent="0.55000000000000004">
      <c r="B3" s="24" t="s">
        <v>60</v>
      </c>
      <c r="C3" s="50">
        <v>2.2579861111111112E-3</v>
      </c>
      <c r="D3" s="23">
        <f>RANK(C3,C$2:C$6,1)</f>
        <v>2</v>
      </c>
    </row>
    <row r="4" spans="2:4" ht="28.8" x14ac:dyDescent="0.55000000000000004">
      <c r="B4" s="22" t="s">
        <v>61</v>
      </c>
      <c r="C4" s="40">
        <v>2.4348379629629629E-3</v>
      </c>
      <c r="D4" s="27">
        <f>RANK(C4,C$2:C$6,1)</f>
        <v>3</v>
      </c>
    </row>
    <row r="5" spans="2:4" ht="28.8" x14ac:dyDescent="0.55000000000000004">
      <c r="B5" s="44" t="s">
        <v>35</v>
      </c>
      <c r="C5" s="39">
        <v>2.8273148148148151E-3</v>
      </c>
      <c r="D5" s="23">
        <f>RANK(C5,C$2:C$6,1)</f>
        <v>4</v>
      </c>
    </row>
    <row r="6" spans="2:4" ht="29.4" thickBot="1" x14ac:dyDescent="0.6">
      <c r="B6" s="51" t="s">
        <v>25</v>
      </c>
      <c r="C6" s="52">
        <v>3.472222222222222E-3</v>
      </c>
      <c r="D6" s="34">
        <f>RANK(C6,C$2:C$6,1)</f>
        <v>5</v>
      </c>
    </row>
    <row r="7" spans="2:4" ht="29.4" thickTop="1" x14ac:dyDescent="0.55000000000000004">
      <c r="B7" s="47"/>
      <c r="C7" s="47"/>
      <c r="D7" s="47"/>
    </row>
    <row r="8" spans="2:4" ht="28.8" x14ac:dyDescent="0.55000000000000004">
      <c r="B8" s="46"/>
      <c r="C8" s="46"/>
      <c r="D8" s="46"/>
    </row>
    <row r="9" spans="2:4" ht="28.8" x14ac:dyDescent="0.55000000000000004">
      <c r="B9" s="46"/>
      <c r="C9" s="46"/>
      <c r="D9" s="46"/>
    </row>
    <row r="10" spans="2:4" x14ac:dyDescent="0.3">
      <c r="B10" s="48"/>
      <c r="C10" s="48"/>
      <c r="D10" s="48"/>
    </row>
    <row r="11" spans="2:4" x14ac:dyDescent="0.3">
      <c r="B11" s="48"/>
      <c r="C11" s="48"/>
      <c r="D11" s="48"/>
    </row>
  </sheetData>
  <sortState xmlns:xlrd2="http://schemas.microsoft.com/office/spreadsheetml/2017/richdata2" ref="B2:D6">
    <sortCondition ref="D2:D6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List1</vt:lpstr>
      <vt:lpstr>dorost</vt:lpstr>
      <vt:lpstr>ženy</vt:lpstr>
      <vt:lpstr>List2</vt:lpstr>
      <vt:lpstr>muži do 35</vt:lpstr>
      <vt:lpstr>muži nad 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Klusák</dc:creator>
  <cp:lastModifiedBy>Martin Klusák</cp:lastModifiedBy>
  <cp:lastPrinted>2021-09-06T06:44:06Z</cp:lastPrinted>
  <dcterms:created xsi:type="dcterms:W3CDTF">2021-05-25T11:17:40Z</dcterms:created>
  <dcterms:modified xsi:type="dcterms:W3CDTF">2021-09-06T06:44:46Z</dcterms:modified>
</cp:coreProperties>
</file>